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activeTab="1"/>
  </bookViews>
  <sheets>
    <sheet name="classement " sheetId="1" r:id="rId1"/>
    <sheet name="general" sheetId="2" r:id="rId2"/>
  </sheets>
  <definedNames>
    <definedName name="_xlnm.Print_Area" localSheetId="0">'classement '!$A$1:$BA$38</definedName>
  </definedNames>
  <calcPr fullCalcOnLoad="1"/>
</workbook>
</file>

<file path=xl/sharedStrings.xml><?xml version="1.0" encoding="utf-8"?>
<sst xmlns="http://schemas.openxmlformats.org/spreadsheetml/2006/main" count="379" uniqueCount="92">
  <si>
    <t>SAMEDI</t>
  </si>
  <si>
    <t>DIMANCHE</t>
  </si>
  <si>
    <t>Clas</t>
  </si>
  <si>
    <t>ZONE 1</t>
  </si>
  <si>
    <t>ZONE 2</t>
  </si>
  <si>
    <t>ZONE 3</t>
  </si>
  <si>
    <t>ZONE 4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</si>
  <si>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</si>
  <si>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</si>
  <si>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</si>
  <si>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</si>
  <si>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</si>
  <si>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</si>
  <si>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</si>
  <si>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</si>
  <si>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</si>
  <si>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</si>
  <si>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</si>
  <si>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</si>
  <si>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</si>
  <si>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</si>
  <si>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</si>
  <si>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</si>
  <si>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Brochet</t>
  </si>
  <si>
    <t>Perche</t>
  </si>
  <si>
    <t>Sandre</t>
  </si>
  <si>
    <t>sandre</t>
  </si>
  <si>
    <t xml:space="preserve"> </t>
  </si>
  <si>
    <t>Silure</t>
  </si>
  <si>
    <t>Sa</t>
  </si>
  <si>
    <t>Si</t>
  </si>
  <si>
    <t>GENERAL</t>
  </si>
  <si>
    <t>CLASS. GENERAL</t>
  </si>
  <si>
    <t>Bb</t>
  </si>
  <si>
    <t>Sil</t>
  </si>
  <si>
    <t>Black Bass</t>
  </si>
  <si>
    <t>ZONE 5</t>
  </si>
  <si>
    <t>ZONE 6</t>
  </si>
  <si>
    <t>TEAM STOP CARNA</t>
  </si>
  <si>
    <t>TISSOT Marc - BATAILLER Pierre</t>
  </si>
  <si>
    <t>BAUGUIL Jean-Claude - FREJAVILLE Michel</t>
  </si>
  <si>
    <t>DESCREAUX Georges - MAURIN Jean-Pierre</t>
  </si>
  <si>
    <t>DEPT</t>
  </si>
  <si>
    <t>CALMELS Channy - MEYRONNET Patrick</t>
  </si>
  <si>
    <t>BERTRAND Helen - MONTOLIO Stéphane</t>
  </si>
  <si>
    <t>CHARDENOUX Patrick - MARRAGOU Alain</t>
  </si>
  <si>
    <t>COCHARD Jack - COCHARD Anthony</t>
  </si>
  <si>
    <t>BESSON Pascal - HOFMANN Willy</t>
  </si>
  <si>
    <t>BESSAGUET Philippe - RODRIGUES Carlos</t>
  </si>
  <si>
    <t>CABRIL</t>
  </si>
  <si>
    <t>TRITON BOATS SMITH</t>
  </si>
  <si>
    <t>12/12</t>
  </si>
  <si>
    <t>63/63</t>
  </si>
  <si>
    <t>42/42</t>
  </si>
  <si>
    <t>24/24</t>
  </si>
  <si>
    <t>19/19</t>
  </si>
  <si>
    <t>46/46</t>
  </si>
  <si>
    <t>ALANCHE Francis - ROCA Martial</t>
  </si>
  <si>
    <t>BLUE FISH</t>
  </si>
  <si>
    <t>BLANCO Alphonse -BLANCO Félicien</t>
  </si>
  <si>
    <t>CLUB PECHE L'ALBEREDE I</t>
  </si>
  <si>
    <t>BOSC Eric - RAYNAUD Jean-Luc</t>
  </si>
  <si>
    <t>81/81</t>
  </si>
  <si>
    <t xml:space="preserve">TRITON BOATS SMITH </t>
  </si>
  <si>
    <t>BASS BOAT RODEZ I - TEAM DAÏWA - XPRESS - SUZUKI</t>
  </si>
  <si>
    <t>LE PLOMB PALETTE</t>
  </si>
  <si>
    <t>DESMARAIS Michel - COSTES Eric</t>
  </si>
  <si>
    <t>82/82</t>
  </si>
  <si>
    <t>ROUDEIX Michel -DUFOUR Eric</t>
  </si>
  <si>
    <t>09/11</t>
  </si>
  <si>
    <t>LECOQ Yannick - FABRE Mathieu</t>
  </si>
  <si>
    <t>09/48</t>
  </si>
  <si>
    <t>FAGET Evelyne -LARIVIERE Sébastien</t>
  </si>
  <si>
    <t>CLUB PECHE L'ALBEREDE II</t>
  </si>
  <si>
    <t>FILAQUIER Laurent - VEGEZZI Jean-Luc</t>
  </si>
  <si>
    <t>31/31</t>
  </si>
  <si>
    <t>GIARDINO Hugues -FAURE Richard</t>
  </si>
  <si>
    <t>33/</t>
  </si>
  <si>
    <t>TEAM BOURRET</t>
  </si>
  <si>
    <t>GISBERT Christophe - ONROZAT Eric</t>
  </si>
  <si>
    <t>HAON  Olivier - BERNADES José</t>
  </si>
  <si>
    <t>MARENGO Sébastien - DOMPEYRE Xavier</t>
  </si>
  <si>
    <t>TEAM PURE FISHING - BASS BOAT EUROPE</t>
  </si>
  <si>
    <t>POULAIN Laurent - POULAIN Tristan</t>
  </si>
  <si>
    <t>13/13</t>
  </si>
  <si>
    <t>SACAZE Thierry - MONMONT Jean-Philippe</t>
  </si>
  <si>
    <t>TARRAGNAT Jack - SCHMIT François</t>
  </si>
  <si>
    <t>12/34</t>
  </si>
  <si>
    <t>BASS BOAT RODEZ II - TEAM DAÏWA - XPRESS - LES BOUTIQUES DU MENUISIER</t>
  </si>
  <si>
    <t>CHALLENGE INTERDEPARTEMENTAL DE PÊCHE AUX CARNASSIERS
SAINT NICOLAS DE LA GRAVE 23 - 24 SEPTEMBRE 2006</t>
  </si>
  <si>
    <t>CHALLENGE INTERDEPARTEMENTAL DE PÊCHE AUX CARNASSIERS
ST NICOLAS DE LA GRAVE - 23 &amp; 24 SEPTEMBRE 2006</t>
  </si>
  <si>
    <t>PAFEX -XPRESS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</si>
</sst>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name val="MS Sans Serif"/>
      <family val="2"/>
    </font>
    <font>
      <sz val="8"/>
      <name val="Arial"/>
      <family val="0"/>
    </font>
    <font>
      <b/>
      <sz val="20"/>
      <color indexed="10"/>
      <name val="Arial"/>
      <family val="2"/>
    </font>
    <font>
      <b/>
      <sz val="8"/>
      <name val="Arial"/>
      <family val="0"/>
    </font>
    <font>
      <sz val="8.5"/>
      <name val="MS Sans Serif"/>
      <family val="0"/>
    </font>
    <font>
      <b/>
      <sz val="8.5"/>
      <name val="Times New Roman"/>
      <family val="0"/>
    </font>
    <font>
      <sz val="8.5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6" xfId="0" applyFont="1" applyBorder="1" applyAlignment="1">
      <alignment horizontal="centerContinuous"/>
    </xf>
    <xf numFmtId="0" fontId="1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76" fontId="5" fillId="3" borderId="1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5" fillId="2" borderId="12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3" borderId="11" xfId="0" applyNumberForma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4" fillId="3" borderId="17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/>
    </xf>
    <xf numFmtId="1" fontId="5" fillId="3" borderId="1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9" fontId="4" fillId="3" borderId="21" xfId="22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3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5" fillId="2" borderId="36" xfId="0" applyFont="1" applyFill="1" applyBorder="1" applyAlignment="1">
      <alignment horizontal="centerContinuous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7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2" borderId="10" xfId="0" applyFont="1" applyFill="1" applyBorder="1" applyAlignment="1">
      <alignment horizontal="centerContinuous"/>
    </xf>
    <xf numFmtId="1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2" borderId="38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5" fillId="2" borderId="41" xfId="0" applyFont="1" applyFill="1" applyBorder="1" applyAlignment="1">
      <alignment horizontal="centerContinuous"/>
    </xf>
    <xf numFmtId="0" fontId="5" fillId="0" borderId="42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2" borderId="46" xfId="0" applyFont="1" applyFill="1" applyBorder="1" applyAlignment="1">
      <alignment horizontal="left"/>
    </xf>
    <xf numFmtId="1" fontId="5" fillId="0" borderId="8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182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182" fontId="4" fillId="3" borderId="49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1" fontId="5" fillId="0" borderId="5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2" borderId="54" xfId="0" applyFont="1" applyFill="1" applyBorder="1" applyAlignment="1">
      <alignment/>
    </xf>
    <xf numFmtId="0" fontId="4" fillId="3" borderId="55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49" xfId="0" applyNumberFormat="1" applyFont="1" applyBorder="1" applyAlignment="1">
      <alignment/>
    </xf>
    <xf numFmtId="1" fontId="4" fillId="0" borderId="56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1" fontId="5" fillId="0" borderId="33" xfId="0" applyNumberFormat="1" applyFont="1" applyBorder="1" applyAlignment="1">
      <alignment/>
    </xf>
    <xf numFmtId="0" fontId="4" fillId="0" borderId="56" xfId="0" applyNumberFormat="1" applyFont="1" applyFill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 horizontal="centerContinuous"/>
    </xf>
    <xf numFmtId="1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0" fontId="4" fillId="0" borderId="66" xfId="0" applyNumberFormat="1" applyFont="1" applyFill="1" applyBorder="1" applyAlignment="1">
      <alignment horizontal="center"/>
    </xf>
    <xf numFmtId="1" fontId="4" fillId="0" borderId="65" xfId="0" applyNumberFormat="1" applyFont="1" applyBorder="1" applyAlignment="1">
      <alignment/>
    </xf>
    <xf numFmtId="0" fontId="4" fillId="0" borderId="66" xfId="0" applyNumberFormat="1" applyFont="1" applyBorder="1" applyAlignment="1">
      <alignment/>
    </xf>
    <xf numFmtId="1" fontId="4" fillId="0" borderId="67" xfId="0" applyNumberFormat="1" applyFont="1" applyBorder="1" applyAlignment="1">
      <alignment/>
    </xf>
    <xf numFmtId="1" fontId="4" fillId="0" borderId="68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2" borderId="64" xfId="0" applyFont="1" applyFill="1" applyBorder="1" applyAlignment="1">
      <alignment horizontal="centerContinuous"/>
    </xf>
    <xf numFmtId="0" fontId="5" fillId="0" borderId="69" xfId="0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5" fillId="0" borderId="67" xfId="0" applyNumberFormat="1" applyFont="1" applyBorder="1" applyAlignment="1">
      <alignment/>
    </xf>
    <xf numFmtId="1" fontId="5" fillId="0" borderId="68" xfId="0" applyNumberFormat="1" applyFont="1" applyBorder="1" applyAlignment="1">
      <alignment/>
    </xf>
    <xf numFmtId="1" fontId="4" fillId="0" borderId="58" xfId="0" applyNumberFormat="1" applyFont="1" applyBorder="1" applyAlignment="1">
      <alignment horizontal="center"/>
    </xf>
    <xf numFmtId="1" fontId="4" fillId="0" borderId="59" xfId="0" applyNumberFormat="1" applyFont="1" applyFill="1" applyBorder="1" applyAlignment="1">
      <alignment horizontal="center"/>
    </xf>
    <xf numFmtId="1" fontId="4" fillId="0" borderId="59" xfId="0" applyNumberFormat="1" applyFont="1" applyBorder="1" applyAlignment="1">
      <alignment/>
    </xf>
    <xf numFmtId="0" fontId="5" fillId="0" borderId="64" xfId="0" applyFont="1" applyBorder="1" applyAlignment="1">
      <alignment horizontal="centerContinuous"/>
    </xf>
    <xf numFmtId="1" fontId="5" fillId="0" borderId="70" xfId="0" applyNumberFormat="1" applyFont="1" applyBorder="1" applyAlignment="1">
      <alignment/>
    </xf>
    <xf numFmtId="182" fontId="4" fillId="3" borderId="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 horizontal="center"/>
    </xf>
    <xf numFmtId="0" fontId="4" fillId="0" borderId="73" xfId="0" applyNumberFormat="1" applyFont="1" applyFill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2" borderId="74" xfId="0" applyFont="1" applyFill="1" applyBorder="1" applyAlignment="1">
      <alignment horizontal="centerContinuous" vertical="center"/>
    </xf>
    <xf numFmtId="0" fontId="4" fillId="2" borderId="75" xfId="0" applyFont="1" applyFill="1" applyBorder="1" applyAlignment="1">
      <alignment horizontal="centerContinuous"/>
    </xf>
    <xf numFmtId="0" fontId="5" fillId="0" borderId="76" xfId="0" applyFont="1" applyBorder="1" applyAlignment="1">
      <alignment horizontal="centerContinuous" vertic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1" fontId="4" fillId="0" borderId="63" xfId="0" applyNumberFormat="1" applyFont="1" applyFill="1" applyBorder="1" applyAlignment="1">
      <alignment horizontal="center"/>
    </xf>
    <xf numFmtId="0" fontId="4" fillId="0" borderId="64" xfId="0" applyNumberFormat="1" applyFont="1" applyFill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1" fontId="5" fillId="0" borderId="65" xfId="0" applyNumberFormat="1" applyFont="1" applyBorder="1" applyAlignment="1">
      <alignment horizontal="center"/>
    </xf>
    <xf numFmtId="1" fontId="5" fillId="0" borderId="66" xfId="0" applyNumberFormat="1" applyFont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Continuous"/>
    </xf>
    <xf numFmtId="0" fontId="5" fillId="0" borderId="6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7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5" fillId="0" borderId="64" xfId="0" applyNumberFormat="1" applyFont="1" applyBorder="1" applyAlignment="1">
      <alignment/>
    </xf>
    <xf numFmtId="1" fontId="5" fillId="0" borderId="64" xfId="0" applyNumberFormat="1" applyFont="1" applyBorder="1" applyAlignment="1">
      <alignment/>
    </xf>
    <xf numFmtId="9" fontId="4" fillId="2" borderId="7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60" xfId="0" applyFont="1" applyBorder="1" applyAlignment="1" applyProtection="1">
      <alignment horizontal="centerContinuous"/>
      <protection hidden="1"/>
    </xf>
    <xf numFmtId="49" fontId="16" fillId="0" borderId="0" xfId="0" applyNumberFormat="1" applyFont="1" applyAlignment="1">
      <alignment/>
    </xf>
    <xf numFmtId="49" fontId="16" fillId="3" borderId="11" xfId="0" applyNumberFormat="1" applyFont="1" applyFill="1" applyBorder="1" applyAlignment="1">
      <alignment/>
    </xf>
    <xf numFmtId="49" fontId="18" fillId="0" borderId="56" xfId="0" applyNumberFormat="1" applyFont="1" applyFill="1" applyBorder="1" applyAlignment="1">
      <alignment/>
    </xf>
    <xf numFmtId="49" fontId="18" fillId="2" borderId="56" xfId="0" applyNumberFormat="1" applyFont="1" applyFill="1" applyBorder="1" applyAlignment="1">
      <alignment horizontal="centerContinuous"/>
    </xf>
    <xf numFmtId="49" fontId="18" fillId="2" borderId="3" xfId="0" applyNumberFormat="1" applyFont="1" applyFill="1" applyBorder="1" applyAlignment="1">
      <alignment/>
    </xf>
    <xf numFmtId="49" fontId="18" fillId="2" borderId="0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0" fontId="5" fillId="2" borderId="39" xfId="0" applyFont="1" applyFill="1" applyBorder="1" applyAlignment="1">
      <alignment horizontal="centerContinuous"/>
    </xf>
    <xf numFmtId="0" fontId="5" fillId="0" borderId="78" xfId="0" applyFont="1" applyBorder="1" applyAlignment="1">
      <alignment horizontal="centerContinuous"/>
    </xf>
    <xf numFmtId="0" fontId="5" fillId="2" borderId="38" xfId="0" applyFont="1" applyFill="1" applyBorder="1" applyAlignment="1">
      <alignment horizontal="left"/>
    </xf>
    <xf numFmtId="0" fontId="1" fillId="3" borderId="48" xfId="0" applyFont="1" applyFill="1" applyBorder="1" applyAlignment="1">
      <alignment horizontal="centerContinuous"/>
    </xf>
    <xf numFmtId="0" fontId="5" fillId="2" borderId="78" xfId="0" applyFont="1" applyFill="1" applyBorder="1" applyAlignment="1">
      <alignment horizontal="centerContinuous"/>
    </xf>
    <xf numFmtId="0" fontId="5" fillId="2" borderId="79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/>
    </xf>
    <xf numFmtId="0" fontId="5" fillId="0" borderId="56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 horizontal="left"/>
    </xf>
    <xf numFmtId="1" fontId="4" fillId="0" borderId="73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0" fontId="5" fillId="2" borderId="82" xfId="0" applyFont="1" applyFill="1" applyBorder="1" applyAlignment="1">
      <alignment horizontal="centerContinuous"/>
    </xf>
    <xf numFmtId="1" fontId="5" fillId="0" borderId="56" xfId="0" applyNumberFormat="1" applyFont="1" applyBorder="1" applyAlignment="1">
      <alignment/>
    </xf>
    <xf numFmtId="0" fontId="4" fillId="0" borderId="83" xfId="0" applyFont="1" applyBorder="1" applyAlignment="1">
      <alignment/>
    </xf>
    <xf numFmtId="9" fontId="4" fillId="3" borderId="84" xfId="22" applyFont="1" applyFill="1" applyBorder="1" applyAlignment="1">
      <alignment horizontal="center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5" fillId="0" borderId="72" xfId="0" applyFont="1" applyBorder="1" applyAlignment="1">
      <alignment horizontal="centerContinuous"/>
    </xf>
    <xf numFmtId="1" fontId="5" fillId="0" borderId="16" xfId="0" applyNumberFormat="1" applyFont="1" applyBorder="1" applyAlignment="1">
      <alignment horizontal="center"/>
    </xf>
    <xf numFmtId="0" fontId="4" fillId="3" borderId="87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2" borderId="36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49" fontId="4" fillId="2" borderId="22" xfId="0" applyNumberFormat="1" applyFont="1" applyFill="1" applyBorder="1" applyAlignment="1">
      <alignment horizontal="centerContinuous"/>
    </xf>
    <xf numFmtId="49" fontId="4" fillId="0" borderId="88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46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45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71" xfId="0" applyFont="1" applyBorder="1" applyAlignment="1">
      <alignment horizontal="left"/>
    </xf>
    <xf numFmtId="0" fontId="5" fillId="2" borderId="89" xfId="0" applyFont="1" applyFill="1" applyBorder="1" applyAlignment="1">
      <alignment horizontal="centerContinuous"/>
    </xf>
    <xf numFmtId="0" fontId="5" fillId="2" borderId="90" xfId="0" applyFont="1" applyFill="1" applyBorder="1" applyAlignment="1">
      <alignment horizontal="centerContinuous"/>
    </xf>
    <xf numFmtId="0" fontId="6" fillId="2" borderId="91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22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/>
    </xf>
    <xf numFmtId="49" fontId="4" fillId="0" borderId="44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49" fontId="18" fillId="0" borderId="22" xfId="0" applyNumberFormat="1" applyFont="1" applyBorder="1" applyAlignment="1">
      <alignment/>
    </xf>
    <xf numFmtId="0" fontId="4" fillId="0" borderId="73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" fontId="4" fillId="0" borderId="66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63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/>
    </xf>
    <xf numFmtId="0" fontId="15" fillId="0" borderId="12" xfId="0" applyFont="1" applyFill="1" applyBorder="1" applyAlignment="1">
      <alignment horizontal="center"/>
    </xf>
    <xf numFmtId="0" fontId="5" fillId="4" borderId="78" xfId="0" applyFont="1" applyFill="1" applyBorder="1" applyAlignment="1">
      <alignment horizontal="centerContinuous"/>
    </xf>
    <xf numFmtId="0" fontId="15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49" fontId="4" fillId="4" borderId="22" xfId="0" applyNumberFormat="1" applyFont="1" applyFill="1" applyBorder="1" applyAlignment="1">
      <alignment/>
    </xf>
    <xf numFmtId="1" fontId="4" fillId="4" borderId="28" xfId="0" applyNumberFormat="1" applyFont="1" applyFill="1" applyBorder="1" applyAlignment="1">
      <alignment horizontal="center"/>
    </xf>
    <xf numFmtId="1" fontId="4" fillId="4" borderId="29" xfId="0" applyNumberFormat="1" applyFont="1" applyFill="1" applyBorder="1" applyAlignment="1">
      <alignment horizontal="center"/>
    </xf>
    <xf numFmtId="0" fontId="4" fillId="4" borderId="64" xfId="0" applyNumberFormat="1" applyFont="1" applyFill="1" applyBorder="1" applyAlignment="1">
      <alignment horizontal="center"/>
    </xf>
    <xf numFmtId="1" fontId="4" fillId="4" borderId="63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center"/>
    </xf>
    <xf numFmtId="0" fontId="4" fillId="4" borderId="29" xfId="0" applyNumberFormat="1" applyFont="1" applyFill="1" applyBorder="1" applyAlignment="1">
      <alignment horizontal="center"/>
    </xf>
    <xf numFmtId="1" fontId="4" fillId="4" borderId="58" xfId="0" applyNumberFormat="1" applyFont="1" applyFill="1" applyBorder="1" applyAlignment="1">
      <alignment horizontal="center"/>
    </xf>
    <xf numFmtId="0" fontId="4" fillId="4" borderId="73" xfId="0" applyNumberFormat="1" applyFont="1" applyFill="1" applyBorder="1" applyAlignment="1">
      <alignment horizontal="center"/>
    </xf>
    <xf numFmtId="1" fontId="5" fillId="4" borderId="29" xfId="0" applyNumberFormat="1" applyFont="1" applyFill="1" applyBorder="1" applyAlignment="1">
      <alignment horizontal="center"/>
    </xf>
    <xf numFmtId="0" fontId="5" fillId="4" borderId="29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" fontId="4" fillId="4" borderId="64" xfId="0" applyNumberFormat="1" applyFont="1" applyFill="1" applyBorder="1" applyAlignment="1">
      <alignment horizontal="center"/>
    </xf>
    <xf numFmtId="1" fontId="5" fillId="4" borderId="58" xfId="0" applyNumberFormat="1" applyFont="1" applyFill="1" applyBorder="1" applyAlignment="1">
      <alignment horizontal="center"/>
    </xf>
    <xf numFmtId="1" fontId="5" fillId="4" borderId="44" xfId="0" applyNumberFormat="1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93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5" fillId="2" borderId="9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9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96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/>
    </xf>
    <xf numFmtId="0" fontId="5" fillId="2" borderId="9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7" fillId="2" borderId="56" xfId="0" applyNumberFormat="1" applyFont="1" applyFill="1" applyBorder="1" applyAlignment="1">
      <alignment horizontal="center" vertical="center"/>
    </xf>
    <xf numFmtId="0" fontId="5" fillId="0" borderId="9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95" xfId="0" applyFont="1" applyBorder="1" applyAlignment="1">
      <alignment horizontal="center" vertical="center"/>
    </xf>
    <xf numFmtId="0" fontId="1" fillId="3" borderId="98" xfId="0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/>
    </xf>
    <xf numFmtId="0" fontId="7" fillId="3" borderId="9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BA285"/>
  <sheetViews>
    <sheetView zoomScale="70" zoomScaleNormal="70" workbookViewId="0" topLeftCell="X4">
      <selection activeCell="AV37" sqref="AV37:AZ38"/>
    </sheetView>
  </sheetViews>
  <sheetFormatPr defaultColWidth="11.421875" defaultRowHeight="12.75"/>
  <cols>
    <col min="1" max="1" width="4.140625" style="3" customWidth="1"/>
    <col min="2" max="2" width="28.7109375" style="214" customWidth="1"/>
    <col min="3" max="3" width="43.421875" style="15" customWidth="1"/>
    <col min="4" max="4" width="5.140625" style="199" customWidth="1"/>
    <col min="5" max="7" width="3.57421875" style="0" customWidth="1"/>
    <col min="8" max="8" width="5.421875" style="0" customWidth="1"/>
    <col min="9" max="9" width="3.57421875" style="0" customWidth="1"/>
    <col min="10" max="10" width="6.421875" style="0" customWidth="1"/>
    <col min="11" max="11" width="5.421875" style="0" customWidth="1"/>
    <col min="12" max="13" width="3.57421875" style="0" customWidth="1"/>
    <col min="14" max="14" width="5.57421875" style="0" customWidth="1"/>
    <col min="15" max="15" width="3.57421875" style="0" customWidth="1"/>
    <col min="16" max="16" width="5.7109375" style="0" customWidth="1"/>
    <col min="17" max="17" width="3.57421875" style="0" customWidth="1"/>
    <col min="18" max="18" width="7.57421875" style="0" customWidth="1"/>
    <col min="19" max="20" width="3.57421875" style="0" customWidth="1"/>
    <col min="21" max="21" width="7.00390625" style="0" customWidth="1"/>
    <col min="22" max="22" width="6.7109375" style="0" customWidth="1"/>
    <col min="23" max="23" width="11.8515625" style="41" customWidth="1"/>
    <col min="24" max="24" width="12.00390625" style="41" customWidth="1"/>
    <col min="25" max="25" width="6.57421875" style="0" customWidth="1"/>
    <col min="26" max="30" width="3.57421875" style="0" customWidth="1"/>
    <col min="31" max="31" width="7.421875" style="0" customWidth="1"/>
    <col min="32" max="34" width="3.57421875" style="0" customWidth="1"/>
    <col min="35" max="36" width="5.28125" style="0" customWidth="1"/>
    <col min="37" max="37" width="7.421875" style="0" customWidth="1"/>
    <col min="38" max="38" width="4.57421875" style="0" customWidth="1"/>
    <col min="39" max="40" width="3.57421875" style="0" customWidth="1"/>
    <col min="41" max="41" width="5.8515625" style="0" customWidth="1"/>
    <col min="42" max="42" width="3.57421875" style="0" customWidth="1"/>
    <col min="43" max="43" width="7.28125" style="0" customWidth="1"/>
    <col min="44" max="44" width="12.00390625" style="0" customWidth="1"/>
    <col min="45" max="45" width="13.421875" style="0" customWidth="1"/>
    <col min="46" max="46" width="11.00390625" style="0" customWidth="1"/>
    <col min="47" max="47" width="10.00390625" style="0" customWidth="1"/>
    <col min="48" max="48" width="7.00390625" style="0" customWidth="1"/>
    <col min="49" max="49" width="5.7109375" style="0" customWidth="1"/>
    <col min="50" max="50" width="7.57421875" style="0" customWidth="1"/>
    <col min="51" max="52" width="6.8515625" style="0" customWidth="1"/>
    <col min="53" max="53" width="13.421875" style="0" customWidth="1"/>
  </cols>
  <sheetData>
    <row r="1" spans="3:52" ht="72.75" customHeight="1">
      <c r="C1" s="333" t="s">
        <v>89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3:25" ht="41.25" customHeight="1"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</row>
    <row r="3" ht="4.5" customHeight="1" thickBot="1"/>
    <row r="4" spans="1:53" ht="30.75" customHeight="1" thickBot="1">
      <c r="A4" s="209"/>
      <c r="B4" s="215"/>
      <c r="C4" s="13"/>
      <c r="D4" s="200"/>
      <c r="E4" s="320" t="s">
        <v>0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2"/>
      <c r="Z4" s="320" t="s">
        <v>1</v>
      </c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2"/>
      <c r="AT4" s="314" t="s">
        <v>31</v>
      </c>
      <c r="AU4" s="315"/>
      <c r="AV4" s="315"/>
      <c r="AW4" s="315"/>
      <c r="AX4" s="315"/>
      <c r="AY4" s="315"/>
      <c r="AZ4" s="316"/>
      <c r="BA4" s="317" t="s">
        <v>32</v>
      </c>
    </row>
    <row r="5" spans="1:53" s="1" customFormat="1" ht="21.75" customHeight="1" thickBot="1">
      <c r="A5" s="208"/>
      <c r="B5" s="216"/>
      <c r="C5" s="29"/>
      <c r="D5" s="338" t="s">
        <v>42</v>
      </c>
      <c r="E5" s="332" t="s">
        <v>3</v>
      </c>
      <c r="F5" s="313"/>
      <c r="G5" s="313"/>
      <c r="H5" s="313"/>
      <c r="I5" s="313"/>
      <c r="J5" s="329"/>
      <c r="K5" s="331" t="s">
        <v>4</v>
      </c>
      <c r="L5" s="313"/>
      <c r="M5" s="313"/>
      <c r="N5" s="313"/>
      <c r="O5" s="313"/>
      <c r="P5" s="329"/>
      <c r="Q5" s="313" t="s">
        <v>5</v>
      </c>
      <c r="R5" s="313"/>
      <c r="S5" s="313"/>
      <c r="T5" s="313"/>
      <c r="U5" s="313"/>
      <c r="V5" s="313"/>
      <c r="W5" s="43" t="s">
        <v>7</v>
      </c>
      <c r="X5" s="40" t="s">
        <v>7</v>
      </c>
      <c r="Y5" s="84" t="s">
        <v>2</v>
      </c>
      <c r="Z5" s="332" t="s">
        <v>3</v>
      </c>
      <c r="AA5" s="313"/>
      <c r="AB5" s="313"/>
      <c r="AC5" s="313"/>
      <c r="AD5" s="313"/>
      <c r="AE5" s="329"/>
      <c r="AF5" s="313" t="s">
        <v>4</v>
      </c>
      <c r="AG5" s="313"/>
      <c r="AH5" s="313"/>
      <c r="AI5" s="313"/>
      <c r="AJ5" s="313"/>
      <c r="AK5" s="329"/>
      <c r="AL5" s="331" t="s">
        <v>5</v>
      </c>
      <c r="AM5" s="313"/>
      <c r="AN5" s="313"/>
      <c r="AO5" s="313"/>
      <c r="AP5" s="313"/>
      <c r="AQ5" s="329"/>
      <c r="AR5" s="31" t="s">
        <v>7</v>
      </c>
      <c r="AS5" s="94" t="s">
        <v>7</v>
      </c>
      <c r="AT5" s="103" t="s">
        <v>7</v>
      </c>
      <c r="AU5" s="31" t="s">
        <v>7</v>
      </c>
      <c r="AV5" s="323" t="s">
        <v>8</v>
      </c>
      <c r="AW5" s="324"/>
      <c r="AX5" s="324"/>
      <c r="AY5" s="324"/>
      <c r="AZ5" s="325"/>
      <c r="BA5" s="318"/>
    </row>
    <row r="6" spans="1:53" s="1" customFormat="1" ht="13.5">
      <c r="A6" s="206" t="s">
        <v>10</v>
      </c>
      <c r="B6" s="217" t="s">
        <v>11</v>
      </c>
      <c r="C6" s="4" t="s">
        <v>12</v>
      </c>
      <c r="D6" s="338"/>
      <c r="E6" s="339" t="s">
        <v>13</v>
      </c>
      <c r="F6" s="340"/>
      <c r="G6" s="340"/>
      <c r="H6" s="340"/>
      <c r="I6" s="341"/>
      <c r="J6" s="198" t="s">
        <v>14</v>
      </c>
      <c r="K6" s="336" t="s">
        <v>13</v>
      </c>
      <c r="L6" s="337"/>
      <c r="M6" s="337"/>
      <c r="N6" s="334"/>
      <c r="O6" s="109"/>
      <c r="P6" s="190" t="s">
        <v>14</v>
      </c>
      <c r="Q6" s="334" t="s">
        <v>13</v>
      </c>
      <c r="R6" s="335"/>
      <c r="S6" s="335"/>
      <c r="T6" s="335"/>
      <c r="U6" s="108"/>
      <c r="V6" s="170" t="s">
        <v>14</v>
      </c>
      <c r="W6" s="44" t="s">
        <v>15</v>
      </c>
      <c r="X6" s="39" t="s">
        <v>14</v>
      </c>
      <c r="Y6" s="85" t="s">
        <v>9</v>
      </c>
      <c r="Z6" s="326" t="s">
        <v>13</v>
      </c>
      <c r="AA6" s="327"/>
      <c r="AB6" s="327"/>
      <c r="AC6" s="327"/>
      <c r="AD6" s="328"/>
      <c r="AE6" s="166" t="s">
        <v>14</v>
      </c>
      <c r="AF6" s="327" t="s">
        <v>13</v>
      </c>
      <c r="AG6" s="327"/>
      <c r="AH6" s="327"/>
      <c r="AI6" s="327"/>
      <c r="AJ6" s="328"/>
      <c r="AK6" s="158" t="s">
        <v>14</v>
      </c>
      <c r="AL6" s="330" t="s">
        <v>13</v>
      </c>
      <c r="AM6" s="327"/>
      <c r="AN6" s="327"/>
      <c r="AO6" s="327"/>
      <c r="AP6" s="328"/>
      <c r="AQ6" s="158" t="s">
        <v>14</v>
      </c>
      <c r="AR6" s="7" t="s">
        <v>15</v>
      </c>
      <c r="AS6" s="94" t="s">
        <v>14</v>
      </c>
      <c r="AT6" s="104" t="s">
        <v>15</v>
      </c>
      <c r="AU6" s="7" t="s">
        <v>14</v>
      </c>
      <c r="AV6" s="323" t="s">
        <v>16</v>
      </c>
      <c r="AW6" s="324"/>
      <c r="AX6" s="324"/>
      <c r="AY6" s="324"/>
      <c r="AZ6" s="325"/>
      <c r="BA6" s="318"/>
    </row>
    <row r="7" spans="1:53" s="1" customFormat="1" ht="14.25" thickBot="1">
      <c r="A7" s="206"/>
      <c r="B7" s="217"/>
      <c r="C7" s="32"/>
      <c r="D7" s="338"/>
      <c r="E7" s="86" t="s">
        <v>17</v>
      </c>
      <c r="F7" s="87" t="s">
        <v>18</v>
      </c>
      <c r="G7" s="87" t="s">
        <v>29</v>
      </c>
      <c r="H7" s="87" t="s">
        <v>33</v>
      </c>
      <c r="I7" s="87" t="s">
        <v>30</v>
      </c>
      <c r="J7" s="180"/>
      <c r="K7" s="179" t="s">
        <v>17</v>
      </c>
      <c r="L7" s="87" t="s">
        <v>18</v>
      </c>
      <c r="M7" s="87" t="s">
        <v>29</v>
      </c>
      <c r="N7" s="87" t="s">
        <v>33</v>
      </c>
      <c r="O7" s="87" t="s">
        <v>30</v>
      </c>
      <c r="P7" s="180"/>
      <c r="Q7" s="87" t="s">
        <v>17</v>
      </c>
      <c r="R7" s="87" t="s">
        <v>18</v>
      </c>
      <c r="S7" s="87" t="s">
        <v>29</v>
      </c>
      <c r="T7" s="87" t="s">
        <v>33</v>
      </c>
      <c r="U7" s="87" t="s">
        <v>30</v>
      </c>
      <c r="V7" s="171"/>
      <c r="W7" s="88" t="s">
        <v>19</v>
      </c>
      <c r="X7" s="89" t="s">
        <v>19</v>
      </c>
      <c r="Y7" s="90" t="s">
        <v>20</v>
      </c>
      <c r="Z7" s="95" t="s">
        <v>17</v>
      </c>
      <c r="AA7" s="96" t="s">
        <v>18</v>
      </c>
      <c r="AB7" s="96" t="s">
        <v>29</v>
      </c>
      <c r="AC7" s="96" t="s">
        <v>33</v>
      </c>
      <c r="AD7" s="96" t="s">
        <v>30</v>
      </c>
      <c r="AE7" s="148"/>
      <c r="AF7" s="98" t="s">
        <v>17</v>
      </c>
      <c r="AG7" s="96" t="s">
        <v>18</v>
      </c>
      <c r="AH7" s="98" t="s">
        <v>29</v>
      </c>
      <c r="AI7" s="98" t="s">
        <v>33</v>
      </c>
      <c r="AJ7" s="98" t="s">
        <v>30</v>
      </c>
      <c r="AK7" s="148"/>
      <c r="AL7" s="159" t="s">
        <v>17</v>
      </c>
      <c r="AM7" s="99" t="s">
        <v>18</v>
      </c>
      <c r="AN7" s="99" t="s">
        <v>29</v>
      </c>
      <c r="AO7" s="87" t="s">
        <v>33</v>
      </c>
      <c r="AP7" s="87" t="s">
        <v>30</v>
      </c>
      <c r="AQ7" s="148"/>
      <c r="AR7" s="106" t="s">
        <v>21</v>
      </c>
      <c r="AS7" s="100" t="s">
        <v>21</v>
      </c>
      <c r="AT7" s="105" t="s">
        <v>22</v>
      </c>
      <c r="AU7" s="106" t="s">
        <v>22</v>
      </c>
      <c r="AV7" s="12" t="s">
        <v>17</v>
      </c>
      <c r="AW7" s="97" t="s">
        <v>18</v>
      </c>
      <c r="AX7" s="107" t="s">
        <v>29</v>
      </c>
      <c r="AY7" s="111" t="s">
        <v>33</v>
      </c>
      <c r="AZ7" s="97" t="s">
        <v>34</v>
      </c>
      <c r="BA7" s="319"/>
    </row>
    <row r="8" spans="1:53" s="1" customFormat="1" ht="13.5">
      <c r="A8" s="207">
        <v>13</v>
      </c>
      <c r="B8" s="268" t="s">
        <v>50</v>
      </c>
      <c r="C8" s="219" t="s">
        <v>70</v>
      </c>
      <c r="D8" s="227" t="s">
        <v>71</v>
      </c>
      <c r="E8" s="80" t="s">
        <v>27</v>
      </c>
      <c r="F8" s="81"/>
      <c r="G8" s="81" t="s">
        <v>27</v>
      </c>
      <c r="H8" s="81">
        <v>2</v>
      </c>
      <c r="I8" s="81" t="s">
        <v>27</v>
      </c>
      <c r="J8" s="182">
        <v>120</v>
      </c>
      <c r="K8" s="181"/>
      <c r="L8" s="81"/>
      <c r="M8" s="81"/>
      <c r="N8" s="54"/>
      <c r="O8" s="93"/>
      <c r="P8" s="182"/>
      <c r="Q8" s="187"/>
      <c r="R8" s="81"/>
      <c r="S8" s="81"/>
      <c r="T8" s="81">
        <v>8</v>
      </c>
      <c r="U8" s="81"/>
      <c r="V8" s="172">
        <f>74+74+72+76+68+70+70+68</f>
        <v>572</v>
      </c>
      <c r="W8" s="82">
        <f aca="true" t="shared" si="0" ref="W8:W21">SUM(U8,T8,S8,R8,Q8,O8,N8,M8,L8,K8,I8,H8,G8,F8,E8)</f>
        <v>10</v>
      </c>
      <c r="X8" s="83">
        <f aca="true" t="shared" si="1" ref="X8:X21">SUM(V8,P8,J8,)</f>
        <v>692</v>
      </c>
      <c r="Y8" s="192">
        <v>1</v>
      </c>
      <c r="Z8" s="91"/>
      <c r="AA8" s="92"/>
      <c r="AB8" s="92"/>
      <c r="AC8" s="92">
        <v>1</v>
      </c>
      <c r="AD8" s="92"/>
      <c r="AE8" s="160">
        <v>60</v>
      </c>
      <c r="AF8" s="163"/>
      <c r="AG8" s="92"/>
      <c r="AH8" s="92"/>
      <c r="AI8" s="92"/>
      <c r="AJ8" s="92"/>
      <c r="AK8" s="160"/>
      <c r="AL8" s="149"/>
      <c r="AM8" s="92"/>
      <c r="AN8" s="92"/>
      <c r="AO8" s="92"/>
      <c r="AP8" s="92"/>
      <c r="AQ8" s="237"/>
      <c r="AR8" s="238">
        <f aca="true" t="shared" si="2" ref="AR8:AR21">SUM(AP8,AO8,AN8,AM8,AL8,AJ8,AI8,AH8,AG8,AF8,AD8,AC8,AB8,AA8,Z8,)</f>
        <v>1</v>
      </c>
      <c r="AS8" s="110">
        <f aca="true" t="shared" si="3" ref="AS8:AS21">SUM(AE8,AK8,AQ8,)</f>
        <v>60</v>
      </c>
      <c r="AT8" s="101">
        <f aca="true" t="shared" si="4" ref="AT8:AT33">SUM(W8,AR8)</f>
        <v>11</v>
      </c>
      <c r="AU8" s="102">
        <f aca="true" t="shared" si="5" ref="AU8:AU33">SUM(X8,AS8)</f>
        <v>752</v>
      </c>
      <c r="AV8" s="92">
        <f aca="true" t="shared" si="6" ref="AV8:AV32">SUM(E8,K8,Q8,Z8,AF8,AL8,)</f>
        <v>0</v>
      </c>
      <c r="AW8" s="92">
        <f aca="true" t="shared" si="7" ref="AW8:AW32">SUM(F8,L8,R8,AA8,AG8,AM8,)</f>
        <v>0</v>
      </c>
      <c r="AX8" s="92">
        <f aca="true" t="shared" si="8" ref="AX8:AX32">SUM(G8,M8,S8,AB8,AH8,AN8,)</f>
        <v>0</v>
      </c>
      <c r="AY8" s="92">
        <f aca="true" t="shared" si="9" ref="AY8:AY32">SUM(H8,N8,T8,AC8,AI8,AO8,)</f>
        <v>11</v>
      </c>
      <c r="AZ8" s="92">
        <f aca="true" t="shared" si="10" ref="AZ8:AZ32">SUM(I8,O8,U8,AD8,AJ8,AP8,)</f>
        <v>0</v>
      </c>
      <c r="BA8" s="77"/>
    </row>
    <row r="9" spans="1:53" s="1" customFormat="1" ht="13.5">
      <c r="A9" s="207">
        <v>7</v>
      </c>
      <c r="B9" s="226" t="s">
        <v>63</v>
      </c>
      <c r="C9" s="219" t="s">
        <v>43</v>
      </c>
      <c r="D9" s="227" t="s">
        <v>51</v>
      </c>
      <c r="E9" s="80"/>
      <c r="F9" s="81"/>
      <c r="G9" s="81"/>
      <c r="H9" s="81">
        <v>2</v>
      </c>
      <c r="I9" s="81"/>
      <c r="J9" s="182">
        <v>126</v>
      </c>
      <c r="K9" s="181"/>
      <c r="L9" s="81"/>
      <c r="M9" s="81"/>
      <c r="N9" s="54"/>
      <c r="O9" s="93"/>
      <c r="P9" s="182"/>
      <c r="Q9" s="187"/>
      <c r="R9" s="81"/>
      <c r="S9" s="81"/>
      <c r="T9" s="81">
        <v>5</v>
      </c>
      <c r="U9" s="81"/>
      <c r="V9" s="172">
        <f>68+64+62+64+64</f>
        <v>322</v>
      </c>
      <c r="W9" s="82">
        <f t="shared" si="0"/>
        <v>7</v>
      </c>
      <c r="X9" s="83">
        <f t="shared" si="1"/>
        <v>448</v>
      </c>
      <c r="Y9" s="193">
        <v>2</v>
      </c>
      <c r="Z9" s="91"/>
      <c r="AA9" s="92"/>
      <c r="AB9" s="92"/>
      <c r="AC9" s="92"/>
      <c r="AD9" s="92"/>
      <c r="AE9" s="160"/>
      <c r="AF9" s="163"/>
      <c r="AG9" s="92"/>
      <c r="AH9" s="92"/>
      <c r="AI9" s="92"/>
      <c r="AJ9" s="92"/>
      <c r="AK9" s="160"/>
      <c r="AL9" s="149"/>
      <c r="AM9" s="92"/>
      <c r="AN9" s="92"/>
      <c r="AO9" s="92">
        <v>2</v>
      </c>
      <c r="AP9" s="92"/>
      <c r="AQ9" s="160">
        <v>124</v>
      </c>
      <c r="AR9" s="144">
        <f t="shared" si="2"/>
        <v>2</v>
      </c>
      <c r="AS9" s="110">
        <f t="shared" si="3"/>
        <v>124</v>
      </c>
      <c r="AT9" s="101">
        <f t="shared" si="4"/>
        <v>9</v>
      </c>
      <c r="AU9" s="102">
        <f t="shared" si="5"/>
        <v>572</v>
      </c>
      <c r="AV9" s="92">
        <f t="shared" si="6"/>
        <v>0</v>
      </c>
      <c r="AW9" s="92">
        <f t="shared" si="7"/>
        <v>0</v>
      </c>
      <c r="AX9" s="92">
        <f t="shared" si="8"/>
        <v>0</v>
      </c>
      <c r="AY9" s="92">
        <f t="shared" si="9"/>
        <v>9</v>
      </c>
      <c r="AZ9" s="92">
        <f t="shared" si="10"/>
        <v>0</v>
      </c>
      <c r="BA9" s="77"/>
    </row>
    <row r="10" spans="1:53" s="1" customFormat="1" ht="39">
      <c r="A10" s="207">
        <v>24</v>
      </c>
      <c r="B10" s="229" t="s">
        <v>88</v>
      </c>
      <c r="C10" s="219" t="s">
        <v>39</v>
      </c>
      <c r="D10" s="227" t="s">
        <v>51</v>
      </c>
      <c r="E10" s="80"/>
      <c r="F10" s="81"/>
      <c r="G10" s="81"/>
      <c r="H10" s="81"/>
      <c r="I10" s="81"/>
      <c r="J10" s="182"/>
      <c r="K10" s="181"/>
      <c r="L10" s="81"/>
      <c r="M10" s="81"/>
      <c r="N10" s="54"/>
      <c r="O10" s="93"/>
      <c r="P10" s="182"/>
      <c r="Q10" s="187">
        <v>1</v>
      </c>
      <c r="R10" s="81"/>
      <c r="S10" s="81"/>
      <c r="T10" s="81"/>
      <c r="U10" s="81"/>
      <c r="V10" s="172">
        <v>261</v>
      </c>
      <c r="W10" s="82">
        <f t="shared" si="0"/>
        <v>1</v>
      </c>
      <c r="X10" s="83">
        <f t="shared" si="1"/>
        <v>261</v>
      </c>
      <c r="Y10" s="193">
        <v>3</v>
      </c>
      <c r="Z10" s="91"/>
      <c r="AA10" s="92"/>
      <c r="AB10" s="92"/>
      <c r="AC10" s="92">
        <v>1</v>
      </c>
      <c r="AD10" s="92"/>
      <c r="AE10" s="160">
        <v>66</v>
      </c>
      <c r="AF10" s="163"/>
      <c r="AG10" s="92"/>
      <c r="AH10" s="92"/>
      <c r="AI10" s="92"/>
      <c r="AJ10" s="92"/>
      <c r="AK10" s="160"/>
      <c r="AL10" s="149"/>
      <c r="AM10" s="92"/>
      <c r="AN10" s="92"/>
      <c r="AO10" s="92">
        <v>2</v>
      </c>
      <c r="AP10" s="92"/>
      <c r="AQ10" s="160">
        <f>64+78</f>
        <v>142</v>
      </c>
      <c r="AR10" s="144">
        <f t="shared" si="2"/>
        <v>3</v>
      </c>
      <c r="AS10" s="110">
        <f t="shared" si="3"/>
        <v>208</v>
      </c>
      <c r="AT10" s="101">
        <f t="shared" si="4"/>
        <v>4</v>
      </c>
      <c r="AU10" s="102">
        <f t="shared" si="5"/>
        <v>469</v>
      </c>
      <c r="AV10" s="92">
        <f t="shared" si="6"/>
        <v>1</v>
      </c>
      <c r="AW10" s="92">
        <f t="shared" si="7"/>
        <v>0</v>
      </c>
      <c r="AX10" s="92">
        <f t="shared" si="8"/>
        <v>0</v>
      </c>
      <c r="AY10" s="92">
        <f t="shared" si="9"/>
        <v>3</v>
      </c>
      <c r="AZ10" s="92">
        <f t="shared" si="10"/>
        <v>0</v>
      </c>
      <c r="BA10" s="77"/>
    </row>
    <row r="11" spans="1:53" s="1" customFormat="1" ht="13.5">
      <c r="A11" s="207">
        <v>17</v>
      </c>
      <c r="B11" s="274" t="s">
        <v>78</v>
      </c>
      <c r="C11" s="277" t="s">
        <v>79</v>
      </c>
      <c r="D11" s="272" t="s">
        <v>67</v>
      </c>
      <c r="E11" s="80"/>
      <c r="F11" s="81"/>
      <c r="G11" s="81"/>
      <c r="H11" s="81"/>
      <c r="I11" s="81"/>
      <c r="J11" s="182"/>
      <c r="K11" s="181"/>
      <c r="L11" s="81"/>
      <c r="M11" s="81"/>
      <c r="N11" s="54"/>
      <c r="O11" s="93"/>
      <c r="P11" s="182"/>
      <c r="Q11" s="187"/>
      <c r="R11" s="81">
        <v>2</v>
      </c>
      <c r="S11" s="81"/>
      <c r="T11" s="81">
        <v>1</v>
      </c>
      <c r="U11" s="81"/>
      <c r="V11" s="172">
        <f>62+54+52</f>
        <v>168</v>
      </c>
      <c r="W11" s="82">
        <f t="shared" si="0"/>
        <v>3</v>
      </c>
      <c r="X11" s="83">
        <f t="shared" si="1"/>
        <v>168</v>
      </c>
      <c r="Y11" s="193">
        <v>8</v>
      </c>
      <c r="Z11" s="91"/>
      <c r="AA11" s="92"/>
      <c r="AB11" s="92"/>
      <c r="AC11" s="92"/>
      <c r="AD11" s="92"/>
      <c r="AE11" s="160"/>
      <c r="AF11" s="163"/>
      <c r="AG11" s="92"/>
      <c r="AH11" s="92"/>
      <c r="AI11" s="92"/>
      <c r="AJ11" s="92"/>
      <c r="AK11" s="160"/>
      <c r="AL11" s="149"/>
      <c r="AM11" s="92">
        <v>2</v>
      </c>
      <c r="AN11" s="92">
        <v>1</v>
      </c>
      <c r="AO11" s="92"/>
      <c r="AP11" s="92"/>
      <c r="AQ11" s="160">
        <f>129+54+52</f>
        <v>235</v>
      </c>
      <c r="AR11" s="144">
        <f t="shared" si="2"/>
        <v>3</v>
      </c>
      <c r="AS11" s="110">
        <f t="shared" si="3"/>
        <v>235</v>
      </c>
      <c r="AT11" s="101">
        <f t="shared" si="4"/>
        <v>6</v>
      </c>
      <c r="AU11" s="102">
        <f t="shared" si="5"/>
        <v>403</v>
      </c>
      <c r="AV11" s="92">
        <f t="shared" si="6"/>
        <v>0</v>
      </c>
      <c r="AW11" s="92">
        <f t="shared" si="7"/>
        <v>4</v>
      </c>
      <c r="AX11" s="92">
        <f t="shared" si="8"/>
        <v>1</v>
      </c>
      <c r="AY11" s="92">
        <f t="shared" si="9"/>
        <v>1</v>
      </c>
      <c r="AZ11" s="92">
        <f t="shared" si="10"/>
        <v>0</v>
      </c>
      <c r="BA11" s="77"/>
    </row>
    <row r="12" spans="1:53" s="1" customFormat="1" ht="25.5">
      <c r="A12" s="207">
        <v>20</v>
      </c>
      <c r="B12" s="34" t="s">
        <v>82</v>
      </c>
      <c r="C12" s="191" t="s">
        <v>83</v>
      </c>
      <c r="D12" s="227" t="s">
        <v>84</v>
      </c>
      <c r="E12" s="80"/>
      <c r="F12" s="81"/>
      <c r="G12" s="81"/>
      <c r="H12" s="81">
        <v>4</v>
      </c>
      <c r="I12" s="81"/>
      <c r="J12" s="182">
        <f>62+62+64+64</f>
        <v>252</v>
      </c>
      <c r="K12" s="181"/>
      <c r="L12" s="81"/>
      <c r="M12" s="81"/>
      <c r="N12" s="54"/>
      <c r="O12" s="93"/>
      <c r="P12" s="182"/>
      <c r="Q12" s="187"/>
      <c r="R12" s="81"/>
      <c r="S12" s="81"/>
      <c r="T12" s="81"/>
      <c r="U12" s="81"/>
      <c r="V12" s="172"/>
      <c r="W12" s="82">
        <f t="shared" si="0"/>
        <v>4</v>
      </c>
      <c r="X12" s="83">
        <f t="shared" si="1"/>
        <v>252</v>
      </c>
      <c r="Y12" s="193">
        <v>5</v>
      </c>
      <c r="Z12" s="91"/>
      <c r="AA12" s="92"/>
      <c r="AB12" s="92"/>
      <c r="AC12" s="92">
        <v>2</v>
      </c>
      <c r="AD12" s="92"/>
      <c r="AE12" s="160">
        <f>64+66</f>
        <v>130</v>
      </c>
      <c r="AF12" s="163"/>
      <c r="AG12" s="92"/>
      <c r="AH12" s="92"/>
      <c r="AI12" s="92"/>
      <c r="AJ12" s="92"/>
      <c r="AK12" s="160"/>
      <c r="AL12" s="149"/>
      <c r="AM12" s="92"/>
      <c r="AN12" s="92"/>
      <c r="AO12" s="92"/>
      <c r="AP12" s="92"/>
      <c r="AQ12" s="160"/>
      <c r="AR12" s="144">
        <f t="shared" si="2"/>
        <v>2</v>
      </c>
      <c r="AS12" s="110">
        <f t="shared" si="3"/>
        <v>130</v>
      </c>
      <c r="AT12" s="101">
        <f t="shared" si="4"/>
        <v>6</v>
      </c>
      <c r="AU12" s="102">
        <f t="shared" si="5"/>
        <v>382</v>
      </c>
      <c r="AV12" s="92">
        <f t="shared" si="6"/>
        <v>0</v>
      </c>
      <c r="AW12" s="92">
        <f t="shared" si="7"/>
        <v>0</v>
      </c>
      <c r="AX12" s="92">
        <f t="shared" si="8"/>
        <v>0</v>
      </c>
      <c r="AY12" s="92">
        <f t="shared" si="9"/>
        <v>6</v>
      </c>
      <c r="AZ12" s="92">
        <f t="shared" si="10"/>
        <v>0</v>
      </c>
      <c r="BA12" s="77"/>
    </row>
    <row r="13" spans="1:53" s="1" customFormat="1" ht="13.5">
      <c r="A13" s="207">
        <v>3</v>
      </c>
      <c r="B13" s="268" t="s">
        <v>49</v>
      </c>
      <c r="C13" s="219" t="s">
        <v>44</v>
      </c>
      <c r="D13" s="227" t="s">
        <v>51</v>
      </c>
      <c r="E13" s="80"/>
      <c r="F13" s="81"/>
      <c r="G13" s="81"/>
      <c r="H13" s="81"/>
      <c r="I13" s="81"/>
      <c r="J13" s="182"/>
      <c r="K13" s="181"/>
      <c r="L13" s="81"/>
      <c r="M13" s="81"/>
      <c r="N13" s="54"/>
      <c r="O13" s="93"/>
      <c r="P13" s="182"/>
      <c r="Q13" s="187">
        <v>1</v>
      </c>
      <c r="R13" s="81"/>
      <c r="S13" s="81"/>
      <c r="T13" s="81"/>
      <c r="U13" s="81"/>
      <c r="V13" s="172">
        <v>252</v>
      </c>
      <c r="W13" s="82">
        <f t="shared" si="0"/>
        <v>1</v>
      </c>
      <c r="X13" s="83">
        <f t="shared" si="1"/>
        <v>252</v>
      </c>
      <c r="Y13" s="193">
        <v>4</v>
      </c>
      <c r="Z13" s="91"/>
      <c r="AA13" s="92"/>
      <c r="AB13" s="92"/>
      <c r="AC13" s="92"/>
      <c r="AD13" s="92"/>
      <c r="AE13" s="160"/>
      <c r="AF13" s="163"/>
      <c r="AG13" s="92"/>
      <c r="AH13" s="92"/>
      <c r="AI13" s="92"/>
      <c r="AJ13" s="92"/>
      <c r="AK13" s="160"/>
      <c r="AL13" s="149"/>
      <c r="AM13" s="92"/>
      <c r="AN13" s="92"/>
      <c r="AO13" s="92">
        <v>1</v>
      </c>
      <c r="AP13" s="92"/>
      <c r="AQ13" s="160">
        <v>64</v>
      </c>
      <c r="AR13" s="144">
        <f t="shared" si="2"/>
        <v>1</v>
      </c>
      <c r="AS13" s="110">
        <f t="shared" si="3"/>
        <v>64</v>
      </c>
      <c r="AT13" s="101">
        <f t="shared" si="4"/>
        <v>2</v>
      </c>
      <c r="AU13" s="102">
        <f t="shared" si="5"/>
        <v>316</v>
      </c>
      <c r="AV13" s="92">
        <f t="shared" si="6"/>
        <v>1</v>
      </c>
      <c r="AW13" s="92">
        <f t="shared" si="7"/>
        <v>0</v>
      </c>
      <c r="AX13" s="92">
        <f t="shared" si="8"/>
        <v>0</v>
      </c>
      <c r="AY13" s="92">
        <f t="shared" si="9"/>
        <v>1</v>
      </c>
      <c r="AZ13" s="92">
        <f t="shared" si="10"/>
        <v>0</v>
      </c>
      <c r="BA13" s="77"/>
    </row>
    <row r="14" spans="1:53" s="1" customFormat="1" ht="13.5">
      <c r="A14" s="207">
        <v>22</v>
      </c>
      <c r="B14" s="267"/>
      <c r="C14" s="230" t="s">
        <v>85</v>
      </c>
      <c r="D14" s="227" t="s">
        <v>75</v>
      </c>
      <c r="E14" s="80"/>
      <c r="F14" s="81"/>
      <c r="G14" s="81"/>
      <c r="H14" s="81"/>
      <c r="I14" s="81"/>
      <c r="J14" s="182"/>
      <c r="K14" s="181"/>
      <c r="L14" s="81"/>
      <c r="M14" s="81"/>
      <c r="N14" s="54"/>
      <c r="O14" s="93">
        <v>1</v>
      </c>
      <c r="P14" s="182">
        <v>85</v>
      </c>
      <c r="Q14" s="187"/>
      <c r="R14" s="81"/>
      <c r="S14" s="81"/>
      <c r="T14" s="81"/>
      <c r="U14" s="81"/>
      <c r="V14" s="172"/>
      <c r="W14" s="82">
        <f t="shared" si="0"/>
        <v>1</v>
      </c>
      <c r="X14" s="83">
        <f t="shared" si="1"/>
        <v>85</v>
      </c>
      <c r="Y14" s="193">
        <v>9</v>
      </c>
      <c r="Z14" s="91"/>
      <c r="AA14" s="92"/>
      <c r="AB14" s="92"/>
      <c r="AC14" s="92"/>
      <c r="AD14" s="92"/>
      <c r="AE14" s="160"/>
      <c r="AF14" s="163"/>
      <c r="AG14" s="92"/>
      <c r="AH14" s="92">
        <v>1</v>
      </c>
      <c r="AI14" s="92"/>
      <c r="AJ14" s="92"/>
      <c r="AK14" s="160">
        <v>123</v>
      </c>
      <c r="AL14" s="149"/>
      <c r="AM14" s="92"/>
      <c r="AN14" s="92"/>
      <c r="AO14" s="92"/>
      <c r="AP14" s="92"/>
      <c r="AQ14" s="160"/>
      <c r="AR14" s="144">
        <f t="shared" si="2"/>
        <v>1</v>
      </c>
      <c r="AS14" s="110">
        <f t="shared" si="3"/>
        <v>123</v>
      </c>
      <c r="AT14" s="101">
        <f t="shared" si="4"/>
        <v>2</v>
      </c>
      <c r="AU14" s="102">
        <f t="shared" si="5"/>
        <v>208</v>
      </c>
      <c r="AV14" s="92">
        <f t="shared" si="6"/>
        <v>0</v>
      </c>
      <c r="AW14" s="92">
        <f t="shared" si="7"/>
        <v>0</v>
      </c>
      <c r="AX14" s="92">
        <f t="shared" si="8"/>
        <v>1</v>
      </c>
      <c r="AY14" s="92">
        <f t="shared" si="9"/>
        <v>0</v>
      </c>
      <c r="AZ14" s="92">
        <f t="shared" si="10"/>
        <v>1</v>
      </c>
      <c r="BA14" s="77"/>
    </row>
    <row r="15" spans="1:53" s="1" customFormat="1" ht="13.5">
      <c r="A15" s="207">
        <v>12</v>
      </c>
      <c r="B15" s="269"/>
      <c r="C15" s="219" t="s">
        <v>68</v>
      </c>
      <c r="D15" s="225" t="s">
        <v>69</v>
      </c>
      <c r="E15" s="80"/>
      <c r="F15" s="81"/>
      <c r="G15" s="81"/>
      <c r="H15" s="81"/>
      <c r="I15" s="81"/>
      <c r="J15" s="182"/>
      <c r="K15" s="181"/>
      <c r="L15" s="81"/>
      <c r="M15" s="81"/>
      <c r="N15" s="54"/>
      <c r="O15" s="93"/>
      <c r="P15" s="182"/>
      <c r="Q15" s="187"/>
      <c r="R15" s="81"/>
      <c r="S15" s="81"/>
      <c r="T15" s="81"/>
      <c r="U15" s="81"/>
      <c r="V15" s="172"/>
      <c r="W15" s="82">
        <f t="shared" si="0"/>
        <v>0</v>
      </c>
      <c r="X15" s="83">
        <f t="shared" si="1"/>
        <v>0</v>
      </c>
      <c r="Y15" s="193"/>
      <c r="Z15" s="91"/>
      <c r="AA15" s="92"/>
      <c r="AB15" s="92"/>
      <c r="AC15" s="92"/>
      <c r="AD15" s="92"/>
      <c r="AE15" s="160"/>
      <c r="AF15" s="163"/>
      <c r="AG15" s="92"/>
      <c r="AH15" s="92"/>
      <c r="AI15" s="92"/>
      <c r="AJ15" s="92"/>
      <c r="AK15" s="160"/>
      <c r="AL15" s="149"/>
      <c r="AM15" s="92"/>
      <c r="AN15" s="92"/>
      <c r="AO15" s="92">
        <v>3</v>
      </c>
      <c r="AP15" s="92"/>
      <c r="AQ15" s="160">
        <f>66+68+60</f>
        <v>194</v>
      </c>
      <c r="AR15" s="144">
        <f t="shared" si="2"/>
        <v>3</v>
      </c>
      <c r="AS15" s="110">
        <f t="shared" si="3"/>
        <v>194</v>
      </c>
      <c r="AT15" s="101">
        <f t="shared" si="4"/>
        <v>3</v>
      </c>
      <c r="AU15" s="102">
        <f t="shared" si="5"/>
        <v>194</v>
      </c>
      <c r="AV15" s="92">
        <f t="shared" si="6"/>
        <v>0</v>
      </c>
      <c r="AW15" s="92">
        <f t="shared" si="7"/>
        <v>0</v>
      </c>
      <c r="AX15" s="92">
        <f t="shared" si="8"/>
        <v>0</v>
      </c>
      <c r="AY15" s="92">
        <f t="shared" si="9"/>
        <v>3</v>
      </c>
      <c r="AZ15" s="92">
        <f t="shared" si="10"/>
        <v>0</v>
      </c>
      <c r="BA15" s="77"/>
    </row>
    <row r="16" spans="1:53" s="1" customFormat="1" ht="13.5">
      <c r="A16" s="207">
        <v>4</v>
      </c>
      <c r="B16" s="275" t="s">
        <v>91</v>
      </c>
      <c r="C16" s="112" t="s">
        <v>47</v>
      </c>
      <c r="D16" s="273" t="s">
        <v>53</v>
      </c>
      <c r="E16" s="80"/>
      <c r="F16" s="81"/>
      <c r="G16" s="81"/>
      <c r="H16" s="81"/>
      <c r="I16" s="81">
        <v>1</v>
      </c>
      <c r="J16" s="182">
        <v>184</v>
      </c>
      <c r="K16" s="181"/>
      <c r="L16" s="81"/>
      <c r="M16" s="81"/>
      <c r="N16" s="54"/>
      <c r="O16" s="93"/>
      <c r="P16" s="182"/>
      <c r="Q16" s="187"/>
      <c r="R16" s="81"/>
      <c r="S16" s="81"/>
      <c r="T16" s="81"/>
      <c r="U16" s="81"/>
      <c r="V16" s="172"/>
      <c r="W16" s="82">
        <f t="shared" si="0"/>
        <v>1</v>
      </c>
      <c r="X16" s="83">
        <f t="shared" si="1"/>
        <v>184</v>
      </c>
      <c r="Y16" s="193">
        <v>6</v>
      </c>
      <c r="Z16" s="91"/>
      <c r="AA16" s="92"/>
      <c r="AB16" s="92"/>
      <c r="AC16" s="92"/>
      <c r="AD16" s="92"/>
      <c r="AE16" s="160"/>
      <c r="AF16" s="163"/>
      <c r="AG16" s="92"/>
      <c r="AH16" s="92"/>
      <c r="AI16" s="92"/>
      <c r="AJ16" s="92"/>
      <c r="AK16" s="160"/>
      <c r="AL16" s="149"/>
      <c r="AM16" s="92"/>
      <c r="AN16" s="92"/>
      <c r="AO16" s="92"/>
      <c r="AP16" s="92"/>
      <c r="AQ16" s="160"/>
      <c r="AR16" s="144">
        <f t="shared" si="2"/>
        <v>0</v>
      </c>
      <c r="AS16" s="110">
        <f t="shared" si="3"/>
        <v>0</v>
      </c>
      <c r="AT16" s="101">
        <f t="shared" si="4"/>
        <v>1</v>
      </c>
      <c r="AU16" s="102">
        <f t="shared" si="5"/>
        <v>184</v>
      </c>
      <c r="AV16" s="92">
        <f t="shared" si="6"/>
        <v>0</v>
      </c>
      <c r="AW16" s="92">
        <f t="shared" si="7"/>
        <v>0</v>
      </c>
      <c r="AX16" s="92">
        <f t="shared" si="8"/>
        <v>0</v>
      </c>
      <c r="AY16" s="92">
        <f t="shared" si="9"/>
        <v>0</v>
      </c>
      <c r="AZ16" s="92">
        <f t="shared" si="10"/>
        <v>1</v>
      </c>
      <c r="BA16" s="77"/>
    </row>
    <row r="17" spans="1:53" s="1" customFormat="1" ht="13.5">
      <c r="A17" s="207">
        <v>16</v>
      </c>
      <c r="B17" s="231"/>
      <c r="C17" s="219" t="s">
        <v>76</v>
      </c>
      <c r="D17" s="227" t="s">
        <v>77</v>
      </c>
      <c r="E17" s="80"/>
      <c r="F17" s="81"/>
      <c r="G17" s="81"/>
      <c r="H17" s="81"/>
      <c r="I17" s="81">
        <v>1</v>
      </c>
      <c r="J17" s="182">
        <v>176</v>
      </c>
      <c r="K17" s="181"/>
      <c r="L17" s="81"/>
      <c r="M17" s="81"/>
      <c r="N17" s="54"/>
      <c r="O17" s="93"/>
      <c r="P17" s="182"/>
      <c r="Q17" s="187"/>
      <c r="R17" s="81"/>
      <c r="S17" s="81"/>
      <c r="T17" s="81"/>
      <c r="U17" s="81"/>
      <c r="V17" s="172"/>
      <c r="W17" s="82">
        <f t="shared" si="0"/>
        <v>1</v>
      </c>
      <c r="X17" s="83">
        <f t="shared" si="1"/>
        <v>176</v>
      </c>
      <c r="Y17" s="193">
        <v>7</v>
      </c>
      <c r="Z17" s="91"/>
      <c r="AA17" s="92"/>
      <c r="AB17" s="92"/>
      <c r="AC17" s="92"/>
      <c r="AD17" s="92"/>
      <c r="AE17" s="160"/>
      <c r="AF17" s="163"/>
      <c r="AG17" s="92"/>
      <c r="AH17" s="92"/>
      <c r="AI17" s="92"/>
      <c r="AJ17" s="92"/>
      <c r="AK17" s="160"/>
      <c r="AL17" s="149"/>
      <c r="AM17" s="92"/>
      <c r="AN17" s="92"/>
      <c r="AO17" s="92"/>
      <c r="AP17" s="92"/>
      <c r="AQ17" s="160"/>
      <c r="AR17" s="144">
        <f t="shared" si="2"/>
        <v>0</v>
      </c>
      <c r="AS17" s="110">
        <f t="shared" si="3"/>
        <v>0</v>
      </c>
      <c r="AT17" s="101">
        <f t="shared" si="4"/>
        <v>1</v>
      </c>
      <c r="AU17" s="102">
        <f t="shared" si="5"/>
        <v>176</v>
      </c>
      <c r="AV17" s="92">
        <f t="shared" si="6"/>
        <v>0</v>
      </c>
      <c r="AW17" s="92">
        <f t="shared" si="7"/>
        <v>0</v>
      </c>
      <c r="AX17" s="92">
        <f t="shared" si="8"/>
        <v>0</v>
      </c>
      <c r="AY17" s="92">
        <f t="shared" si="9"/>
        <v>0</v>
      </c>
      <c r="AZ17" s="92">
        <f t="shared" si="10"/>
        <v>1</v>
      </c>
      <c r="BA17" s="77"/>
    </row>
    <row r="18" spans="1:53" s="1" customFormat="1" ht="13.5">
      <c r="A18" s="207">
        <v>19</v>
      </c>
      <c r="B18" s="232"/>
      <c r="C18" s="191" t="s">
        <v>81</v>
      </c>
      <c r="D18" s="225" t="s">
        <v>67</v>
      </c>
      <c r="E18" s="80"/>
      <c r="F18" s="81"/>
      <c r="G18" s="81"/>
      <c r="H18" s="81"/>
      <c r="I18" s="81"/>
      <c r="J18" s="182"/>
      <c r="K18" s="181"/>
      <c r="L18" s="81"/>
      <c r="M18" s="81"/>
      <c r="N18" s="54">
        <v>1</v>
      </c>
      <c r="O18" s="93"/>
      <c r="P18" s="182">
        <v>80</v>
      </c>
      <c r="Q18" s="187"/>
      <c r="R18" s="81"/>
      <c r="S18" s="81"/>
      <c r="T18" s="81"/>
      <c r="U18" s="81"/>
      <c r="V18" s="172"/>
      <c r="W18" s="82">
        <f t="shared" si="0"/>
        <v>1</v>
      </c>
      <c r="X18" s="83">
        <f t="shared" si="1"/>
        <v>80</v>
      </c>
      <c r="Y18" s="193">
        <v>10</v>
      </c>
      <c r="Z18" s="91"/>
      <c r="AA18" s="92"/>
      <c r="AB18" s="92"/>
      <c r="AC18" s="92"/>
      <c r="AD18" s="92"/>
      <c r="AE18" s="160"/>
      <c r="AF18" s="163"/>
      <c r="AG18" s="92"/>
      <c r="AH18" s="92"/>
      <c r="AI18" s="92"/>
      <c r="AJ18" s="92"/>
      <c r="AK18" s="160"/>
      <c r="AL18" s="149"/>
      <c r="AM18" s="92"/>
      <c r="AN18" s="92"/>
      <c r="AO18" s="92"/>
      <c r="AP18" s="92"/>
      <c r="AQ18" s="160"/>
      <c r="AR18" s="144">
        <f t="shared" si="2"/>
        <v>0</v>
      </c>
      <c r="AS18" s="110">
        <f t="shared" si="3"/>
        <v>0</v>
      </c>
      <c r="AT18" s="101">
        <f t="shared" si="4"/>
        <v>1</v>
      </c>
      <c r="AU18" s="102">
        <f t="shared" si="5"/>
        <v>80</v>
      </c>
      <c r="AV18" s="92">
        <f t="shared" si="6"/>
        <v>0</v>
      </c>
      <c r="AW18" s="92">
        <f t="shared" si="7"/>
        <v>0</v>
      </c>
      <c r="AX18" s="92">
        <f t="shared" si="8"/>
        <v>0</v>
      </c>
      <c r="AY18" s="92">
        <f t="shared" si="9"/>
        <v>1</v>
      </c>
      <c r="AZ18" s="92">
        <f t="shared" si="10"/>
        <v>0</v>
      </c>
      <c r="BA18" s="77"/>
    </row>
    <row r="19" spans="1:53" s="25" customFormat="1" ht="13.5">
      <c r="A19" s="207">
        <v>6</v>
      </c>
      <c r="B19" s="224" t="s">
        <v>60</v>
      </c>
      <c r="C19" s="191" t="s">
        <v>61</v>
      </c>
      <c r="D19" s="225" t="s">
        <v>62</v>
      </c>
      <c r="E19" s="80"/>
      <c r="F19" s="81"/>
      <c r="G19" s="81"/>
      <c r="H19" s="81"/>
      <c r="I19" s="81"/>
      <c r="J19" s="182"/>
      <c r="K19" s="181"/>
      <c r="L19" s="81"/>
      <c r="M19" s="81"/>
      <c r="N19" s="54"/>
      <c r="O19" s="93"/>
      <c r="P19" s="182"/>
      <c r="Q19" s="187"/>
      <c r="R19" s="81"/>
      <c r="S19" s="81"/>
      <c r="T19" s="81"/>
      <c r="U19" s="81"/>
      <c r="V19" s="172"/>
      <c r="W19" s="82">
        <f t="shared" si="0"/>
        <v>0</v>
      </c>
      <c r="X19" s="83">
        <f t="shared" si="1"/>
        <v>0</v>
      </c>
      <c r="Y19" s="193"/>
      <c r="Z19" s="91"/>
      <c r="AA19" s="92"/>
      <c r="AB19" s="92"/>
      <c r="AC19" s="92"/>
      <c r="AD19" s="92"/>
      <c r="AE19" s="160"/>
      <c r="AF19" s="163"/>
      <c r="AG19" s="92"/>
      <c r="AH19" s="92"/>
      <c r="AI19" s="92"/>
      <c r="AJ19" s="92"/>
      <c r="AK19" s="160"/>
      <c r="AL19" s="149"/>
      <c r="AM19" s="92"/>
      <c r="AN19" s="92"/>
      <c r="AO19" s="92">
        <v>1</v>
      </c>
      <c r="AP19" s="92"/>
      <c r="AQ19" s="160">
        <v>66</v>
      </c>
      <c r="AR19" s="144">
        <f t="shared" si="2"/>
        <v>1</v>
      </c>
      <c r="AS19" s="110">
        <f t="shared" si="3"/>
        <v>66</v>
      </c>
      <c r="AT19" s="101">
        <f t="shared" si="4"/>
        <v>1</v>
      </c>
      <c r="AU19" s="102">
        <f t="shared" si="5"/>
        <v>66</v>
      </c>
      <c r="AV19" s="92">
        <f t="shared" si="6"/>
        <v>0</v>
      </c>
      <c r="AW19" s="92">
        <f t="shared" si="7"/>
        <v>0</v>
      </c>
      <c r="AX19" s="92">
        <f t="shared" si="8"/>
        <v>0</v>
      </c>
      <c r="AY19" s="92">
        <f t="shared" si="9"/>
        <v>1</v>
      </c>
      <c r="AZ19" s="92">
        <f t="shared" si="10"/>
        <v>0</v>
      </c>
      <c r="BA19" s="77"/>
    </row>
    <row r="20" spans="1:53" s="25" customFormat="1" ht="26.25">
      <c r="A20" s="207">
        <v>8</v>
      </c>
      <c r="B20" s="229" t="s">
        <v>64</v>
      </c>
      <c r="C20" s="219" t="s">
        <v>45</v>
      </c>
      <c r="D20" s="225" t="s">
        <v>51</v>
      </c>
      <c r="E20" s="80"/>
      <c r="F20" s="81"/>
      <c r="G20" s="81"/>
      <c r="H20" s="81"/>
      <c r="I20" s="81"/>
      <c r="J20" s="182"/>
      <c r="K20" s="181"/>
      <c r="L20" s="81"/>
      <c r="M20" s="81"/>
      <c r="N20" s="54"/>
      <c r="O20" s="93"/>
      <c r="P20" s="182"/>
      <c r="Q20" s="187"/>
      <c r="R20" s="81"/>
      <c r="S20" s="81"/>
      <c r="T20" s="81"/>
      <c r="U20" s="81"/>
      <c r="V20" s="172"/>
      <c r="W20" s="82">
        <f t="shared" si="0"/>
        <v>0</v>
      </c>
      <c r="X20" s="83">
        <f t="shared" si="1"/>
        <v>0</v>
      </c>
      <c r="Y20" s="193"/>
      <c r="Z20" s="91"/>
      <c r="AA20" s="92"/>
      <c r="AB20" s="92"/>
      <c r="AC20" s="92"/>
      <c r="AD20" s="92"/>
      <c r="AE20" s="160"/>
      <c r="AF20" s="163"/>
      <c r="AG20" s="92"/>
      <c r="AH20" s="92"/>
      <c r="AI20" s="92"/>
      <c r="AJ20" s="92"/>
      <c r="AK20" s="160"/>
      <c r="AL20" s="149"/>
      <c r="AM20" s="92"/>
      <c r="AN20" s="92"/>
      <c r="AO20" s="92">
        <v>1</v>
      </c>
      <c r="AP20" s="92"/>
      <c r="AQ20" s="160">
        <v>66</v>
      </c>
      <c r="AR20" s="144">
        <f t="shared" si="2"/>
        <v>1</v>
      </c>
      <c r="AS20" s="110">
        <f t="shared" si="3"/>
        <v>66</v>
      </c>
      <c r="AT20" s="101">
        <f t="shared" si="4"/>
        <v>1</v>
      </c>
      <c r="AU20" s="102">
        <f t="shared" si="5"/>
        <v>66</v>
      </c>
      <c r="AV20" s="92">
        <f t="shared" si="6"/>
        <v>0</v>
      </c>
      <c r="AW20" s="92">
        <f t="shared" si="7"/>
        <v>0</v>
      </c>
      <c r="AX20" s="92">
        <f t="shared" si="8"/>
        <v>0</v>
      </c>
      <c r="AY20" s="92">
        <f t="shared" si="9"/>
        <v>1</v>
      </c>
      <c r="AZ20" s="92">
        <f t="shared" si="10"/>
        <v>0</v>
      </c>
      <c r="BA20" s="77"/>
    </row>
    <row r="21" spans="1:53" s="25" customFormat="1" ht="13.5">
      <c r="A21" s="207">
        <v>5</v>
      </c>
      <c r="B21" s="228"/>
      <c r="C21" s="219" t="s">
        <v>59</v>
      </c>
      <c r="D21" s="225" t="s">
        <v>52</v>
      </c>
      <c r="E21" s="80"/>
      <c r="F21" s="81"/>
      <c r="G21" s="81"/>
      <c r="H21" s="81"/>
      <c r="I21" s="81"/>
      <c r="J21" s="182"/>
      <c r="K21" s="181"/>
      <c r="L21" s="81"/>
      <c r="M21" s="81"/>
      <c r="N21" s="54"/>
      <c r="O21" s="93"/>
      <c r="P21" s="182"/>
      <c r="Q21" s="187"/>
      <c r="R21" s="81"/>
      <c r="S21" s="81"/>
      <c r="T21" s="81"/>
      <c r="U21" s="81"/>
      <c r="V21" s="172"/>
      <c r="W21" s="82">
        <f t="shared" si="0"/>
        <v>0</v>
      </c>
      <c r="X21" s="83">
        <f t="shared" si="1"/>
        <v>0</v>
      </c>
      <c r="Y21" s="193"/>
      <c r="Z21" s="91"/>
      <c r="AA21" s="92"/>
      <c r="AB21" s="92"/>
      <c r="AC21" s="92"/>
      <c r="AD21" s="92"/>
      <c r="AE21" s="160"/>
      <c r="AF21" s="163"/>
      <c r="AG21" s="92"/>
      <c r="AH21" s="92"/>
      <c r="AI21" s="92"/>
      <c r="AJ21" s="92"/>
      <c r="AK21" s="160"/>
      <c r="AL21" s="149"/>
      <c r="AM21" s="92"/>
      <c r="AN21" s="92"/>
      <c r="AO21" s="92">
        <v>1</v>
      </c>
      <c r="AP21" s="92"/>
      <c r="AQ21" s="160">
        <v>64</v>
      </c>
      <c r="AR21" s="144">
        <f t="shared" si="2"/>
        <v>1</v>
      </c>
      <c r="AS21" s="110">
        <f t="shared" si="3"/>
        <v>64</v>
      </c>
      <c r="AT21" s="101">
        <f t="shared" si="4"/>
        <v>1</v>
      </c>
      <c r="AU21" s="102">
        <f t="shared" si="5"/>
        <v>64</v>
      </c>
      <c r="AV21" s="92">
        <f t="shared" si="6"/>
        <v>0</v>
      </c>
      <c r="AW21" s="92">
        <f t="shared" si="7"/>
        <v>0</v>
      </c>
      <c r="AX21" s="92">
        <f t="shared" si="8"/>
        <v>0</v>
      </c>
      <c r="AY21" s="92">
        <f t="shared" si="9"/>
        <v>1</v>
      </c>
      <c r="AZ21" s="92">
        <f t="shared" si="10"/>
        <v>0</v>
      </c>
      <c r="BA21" s="77"/>
    </row>
    <row r="22" spans="1:53" s="25" customFormat="1" ht="13.5">
      <c r="A22" s="207"/>
      <c r="B22" s="220"/>
      <c r="C22" s="36"/>
      <c r="D22" s="280"/>
      <c r="E22" s="91"/>
      <c r="F22" s="92"/>
      <c r="G22" s="92"/>
      <c r="H22" s="92"/>
      <c r="I22" s="92"/>
      <c r="J22" s="150"/>
      <c r="K22" s="149"/>
      <c r="L22" s="92"/>
      <c r="M22" s="92"/>
      <c r="N22" s="53"/>
      <c r="O22" s="92"/>
      <c r="P22" s="150"/>
      <c r="Q22" s="163"/>
      <c r="R22" s="92"/>
      <c r="S22" s="92"/>
      <c r="T22" s="92"/>
      <c r="U22" s="92"/>
      <c r="V22" s="281"/>
      <c r="W22" s="282">
        <f>SUM(E23:I23,K23:O23,Q23:U23,)</f>
        <v>0</v>
      </c>
      <c r="X22" s="282">
        <f>SUM(J23,P23,V23)</f>
        <v>0</v>
      </c>
      <c r="Y22" s="193"/>
      <c r="Z22" s="283"/>
      <c r="AA22" s="284"/>
      <c r="AB22" s="284"/>
      <c r="AC22" s="284"/>
      <c r="AD22" s="284"/>
      <c r="AE22" s="286"/>
      <c r="AF22" s="287"/>
      <c r="AG22" s="284"/>
      <c r="AH22" s="284"/>
      <c r="AI22" s="284"/>
      <c r="AJ22" s="284"/>
      <c r="AK22" s="286"/>
      <c r="AL22" s="288"/>
      <c r="AM22" s="284"/>
      <c r="AN22" s="284"/>
      <c r="AO22" s="284"/>
      <c r="AP22" s="284"/>
      <c r="AQ22" s="286"/>
      <c r="AR22" s="144">
        <f>SUM(Z23:AD23,AF23:AJ23,AL23:AP23,)</f>
        <v>0</v>
      </c>
      <c r="AS22" s="110">
        <f>SUM(AE23,AK23,AQ23,)</f>
        <v>0</v>
      </c>
      <c r="AT22" s="289">
        <f t="shared" si="4"/>
        <v>0</v>
      </c>
      <c r="AU22" s="291">
        <f t="shared" si="5"/>
        <v>0</v>
      </c>
      <c r="AV22" s="92">
        <f t="shared" si="6"/>
        <v>0</v>
      </c>
      <c r="AW22" s="92">
        <f t="shared" si="7"/>
        <v>0</v>
      </c>
      <c r="AX22" s="92">
        <f t="shared" si="8"/>
        <v>0</v>
      </c>
      <c r="AY22" s="92">
        <f t="shared" si="9"/>
        <v>0</v>
      </c>
      <c r="AZ22" s="92">
        <f t="shared" si="10"/>
        <v>0</v>
      </c>
      <c r="BA22" s="77"/>
    </row>
    <row r="23" spans="1:53" s="25" customFormat="1" ht="13.5">
      <c r="A23" s="207">
        <v>1</v>
      </c>
      <c r="B23" s="224"/>
      <c r="C23" s="191" t="s">
        <v>57</v>
      </c>
      <c r="D23" s="225" t="s">
        <v>51</v>
      </c>
      <c r="E23" s="80"/>
      <c r="F23" s="81"/>
      <c r="G23" s="81"/>
      <c r="H23" s="81"/>
      <c r="I23" s="81"/>
      <c r="J23" s="182"/>
      <c r="K23" s="181"/>
      <c r="L23" s="81"/>
      <c r="M23" s="81"/>
      <c r="N23" s="54"/>
      <c r="O23" s="93"/>
      <c r="P23" s="182"/>
      <c r="Q23" s="187"/>
      <c r="R23" s="81"/>
      <c r="S23" s="81"/>
      <c r="T23" s="81"/>
      <c r="U23" s="81"/>
      <c r="V23" s="172"/>
      <c r="W23" s="82">
        <f aca="true" t="shared" si="11" ref="W23:W32">SUM(U23,T23,S23,R23,Q23,O23,N23,M23,L23,K23,I23,H23,G23,F23,E23)</f>
        <v>0</v>
      </c>
      <c r="X23" s="83">
        <f aca="true" t="shared" si="12" ref="X23:X32">SUM(V23,P23,J23,)</f>
        <v>0</v>
      </c>
      <c r="Y23" s="193"/>
      <c r="Z23" s="91"/>
      <c r="AA23" s="92"/>
      <c r="AB23" s="92"/>
      <c r="AC23" s="92"/>
      <c r="AD23" s="92"/>
      <c r="AE23" s="160"/>
      <c r="AF23" s="163"/>
      <c r="AG23" s="92"/>
      <c r="AH23" s="92"/>
      <c r="AI23" s="92"/>
      <c r="AJ23" s="92"/>
      <c r="AK23" s="160"/>
      <c r="AL23" s="149"/>
      <c r="AM23" s="92"/>
      <c r="AN23" s="92"/>
      <c r="AO23" s="92"/>
      <c r="AP23" s="92"/>
      <c r="AQ23" s="160"/>
      <c r="AR23" s="144">
        <f aca="true" t="shared" si="13" ref="AR23:AR33">SUM(AP23,AO23,AN23,AM23,AL23,AJ23,AI23,AH23,AG23,AF23,AD23,AC23,AB23,AA23,Z23,)</f>
        <v>0</v>
      </c>
      <c r="AS23" s="110">
        <f aca="true" t="shared" si="14" ref="AS23:AS34">SUM(AE23,AK23,AQ23,)</f>
        <v>0</v>
      </c>
      <c r="AT23" s="101">
        <f t="shared" si="4"/>
        <v>0</v>
      </c>
      <c r="AU23" s="102">
        <f t="shared" si="5"/>
        <v>0</v>
      </c>
      <c r="AV23" s="92">
        <f t="shared" si="6"/>
        <v>0</v>
      </c>
      <c r="AW23" s="92">
        <f t="shared" si="7"/>
        <v>0</v>
      </c>
      <c r="AX23" s="92">
        <f t="shared" si="8"/>
        <v>0</v>
      </c>
      <c r="AY23" s="92">
        <f t="shared" si="9"/>
        <v>0</v>
      </c>
      <c r="AZ23" s="92">
        <f t="shared" si="10"/>
        <v>0</v>
      </c>
      <c r="BA23" s="77"/>
    </row>
    <row r="24" spans="1:53" s="25" customFormat="1" ht="13.5">
      <c r="A24" s="207">
        <v>2</v>
      </c>
      <c r="B24" s="268" t="s">
        <v>58</v>
      </c>
      <c r="C24" s="219" t="s">
        <v>40</v>
      </c>
      <c r="D24" s="225" t="s">
        <v>51</v>
      </c>
      <c r="E24" s="80"/>
      <c r="F24" s="81"/>
      <c r="G24" s="81"/>
      <c r="H24" s="81"/>
      <c r="I24" s="81"/>
      <c r="J24" s="182"/>
      <c r="K24" s="181"/>
      <c r="L24" s="81"/>
      <c r="M24" s="81"/>
      <c r="N24" s="54"/>
      <c r="O24" s="93"/>
      <c r="P24" s="182"/>
      <c r="Q24" s="187"/>
      <c r="R24" s="81"/>
      <c r="S24" s="81"/>
      <c r="T24" s="81"/>
      <c r="U24" s="81"/>
      <c r="V24" s="172"/>
      <c r="W24" s="82">
        <f t="shared" si="11"/>
        <v>0</v>
      </c>
      <c r="X24" s="83">
        <f t="shared" si="12"/>
        <v>0</v>
      </c>
      <c r="Y24" s="193"/>
      <c r="Z24" s="91"/>
      <c r="AA24" s="92"/>
      <c r="AB24" s="92"/>
      <c r="AC24" s="92"/>
      <c r="AD24" s="92"/>
      <c r="AE24" s="160"/>
      <c r="AF24" s="163"/>
      <c r="AG24" s="92"/>
      <c r="AH24" s="92"/>
      <c r="AI24" s="92"/>
      <c r="AJ24" s="92"/>
      <c r="AK24" s="160"/>
      <c r="AL24" s="149"/>
      <c r="AM24" s="92"/>
      <c r="AN24" s="92"/>
      <c r="AO24" s="92"/>
      <c r="AP24" s="92"/>
      <c r="AQ24" s="160"/>
      <c r="AR24" s="144">
        <f t="shared" si="13"/>
        <v>0</v>
      </c>
      <c r="AS24" s="110">
        <f t="shared" si="14"/>
        <v>0</v>
      </c>
      <c r="AT24" s="101">
        <f t="shared" si="4"/>
        <v>0</v>
      </c>
      <c r="AU24" s="102">
        <f t="shared" si="5"/>
        <v>0</v>
      </c>
      <c r="AV24" s="92">
        <f t="shared" si="6"/>
        <v>0</v>
      </c>
      <c r="AW24" s="92">
        <f t="shared" si="7"/>
        <v>0</v>
      </c>
      <c r="AX24" s="92">
        <f t="shared" si="8"/>
        <v>0</v>
      </c>
      <c r="AY24" s="92">
        <f t="shared" si="9"/>
        <v>0</v>
      </c>
      <c r="AZ24" s="92">
        <f t="shared" si="10"/>
        <v>0</v>
      </c>
      <c r="BA24" s="77"/>
    </row>
    <row r="25" spans="1:53" s="25" customFormat="1" ht="13.5">
      <c r="A25" s="207">
        <v>9</v>
      </c>
      <c r="B25" s="271" t="s">
        <v>65</v>
      </c>
      <c r="C25" s="219" t="s">
        <v>46</v>
      </c>
      <c r="D25" s="23" t="s">
        <v>55</v>
      </c>
      <c r="E25" s="80"/>
      <c r="F25" s="81"/>
      <c r="G25" s="81"/>
      <c r="H25" s="81"/>
      <c r="I25" s="81"/>
      <c r="J25" s="182"/>
      <c r="K25" s="181"/>
      <c r="L25" s="81"/>
      <c r="M25" s="81"/>
      <c r="N25" s="54"/>
      <c r="O25" s="93"/>
      <c r="P25" s="182"/>
      <c r="Q25" s="187"/>
      <c r="R25" s="81"/>
      <c r="S25" s="81"/>
      <c r="T25" s="81"/>
      <c r="U25" s="81"/>
      <c r="V25" s="172"/>
      <c r="W25" s="82">
        <f t="shared" si="11"/>
        <v>0</v>
      </c>
      <c r="X25" s="83">
        <f t="shared" si="12"/>
        <v>0</v>
      </c>
      <c r="Y25" s="193"/>
      <c r="Z25" s="91"/>
      <c r="AA25" s="92"/>
      <c r="AB25" s="92"/>
      <c r="AC25" s="92"/>
      <c r="AD25" s="92"/>
      <c r="AE25" s="160"/>
      <c r="AF25" s="163"/>
      <c r="AG25" s="92"/>
      <c r="AH25" s="92"/>
      <c r="AI25" s="92"/>
      <c r="AJ25" s="92"/>
      <c r="AK25" s="160"/>
      <c r="AL25" s="149"/>
      <c r="AM25" s="92"/>
      <c r="AN25" s="92"/>
      <c r="AO25" s="92"/>
      <c r="AP25" s="92"/>
      <c r="AQ25" s="160"/>
      <c r="AR25" s="144">
        <f t="shared" si="13"/>
        <v>0</v>
      </c>
      <c r="AS25" s="110">
        <f t="shared" si="14"/>
        <v>0</v>
      </c>
      <c r="AT25" s="101">
        <f t="shared" si="4"/>
        <v>0</v>
      </c>
      <c r="AU25" s="102">
        <f t="shared" si="5"/>
        <v>0</v>
      </c>
      <c r="AV25" s="92">
        <f t="shared" si="6"/>
        <v>0</v>
      </c>
      <c r="AW25" s="92">
        <f t="shared" si="7"/>
        <v>0</v>
      </c>
      <c r="AX25" s="92">
        <f t="shared" si="8"/>
        <v>0</v>
      </c>
      <c r="AY25" s="92">
        <f t="shared" si="9"/>
        <v>0</v>
      </c>
      <c r="AZ25" s="92">
        <f t="shared" si="10"/>
        <v>0</v>
      </c>
      <c r="BA25" s="77"/>
    </row>
    <row r="26" spans="1:53" s="25" customFormat="1" ht="13.5">
      <c r="A26" s="207">
        <v>10</v>
      </c>
      <c r="B26" s="224"/>
      <c r="C26" s="230" t="s">
        <v>66</v>
      </c>
      <c r="D26" s="225" t="s">
        <v>67</v>
      </c>
      <c r="E26" s="80"/>
      <c r="F26" s="81"/>
      <c r="G26" s="81"/>
      <c r="H26" s="81"/>
      <c r="I26" s="81"/>
      <c r="J26" s="182"/>
      <c r="K26" s="181"/>
      <c r="L26" s="81"/>
      <c r="M26" s="81"/>
      <c r="N26" s="54"/>
      <c r="O26" s="93"/>
      <c r="P26" s="182"/>
      <c r="Q26" s="187"/>
      <c r="R26" s="81"/>
      <c r="S26" s="81"/>
      <c r="T26" s="81"/>
      <c r="U26" s="81"/>
      <c r="V26" s="172"/>
      <c r="W26" s="82">
        <f t="shared" si="11"/>
        <v>0</v>
      </c>
      <c r="X26" s="83">
        <f t="shared" si="12"/>
        <v>0</v>
      </c>
      <c r="Y26" s="193"/>
      <c r="Z26" s="91"/>
      <c r="AA26" s="92"/>
      <c r="AB26" s="92"/>
      <c r="AC26" s="92"/>
      <c r="AD26" s="92"/>
      <c r="AE26" s="160"/>
      <c r="AF26" s="163"/>
      <c r="AG26" s="92"/>
      <c r="AH26" s="92"/>
      <c r="AI26" s="92"/>
      <c r="AJ26" s="92"/>
      <c r="AK26" s="160"/>
      <c r="AL26" s="149"/>
      <c r="AM26" s="92"/>
      <c r="AN26" s="92"/>
      <c r="AO26" s="92"/>
      <c r="AP26" s="92"/>
      <c r="AQ26" s="160"/>
      <c r="AR26" s="144">
        <f t="shared" si="13"/>
        <v>0</v>
      </c>
      <c r="AS26" s="110">
        <f t="shared" si="14"/>
        <v>0</v>
      </c>
      <c r="AT26" s="101">
        <f t="shared" si="4"/>
        <v>0</v>
      </c>
      <c r="AU26" s="102">
        <f t="shared" si="5"/>
        <v>0</v>
      </c>
      <c r="AV26" s="92">
        <f t="shared" si="6"/>
        <v>0</v>
      </c>
      <c r="AW26" s="92">
        <f t="shared" si="7"/>
        <v>0</v>
      </c>
      <c r="AX26" s="92">
        <f t="shared" si="8"/>
        <v>0</v>
      </c>
      <c r="AY26" s="92">
        <f t="shared" si="9"/>
        <v>0</v>
      </c>
      <c r="AZ26" s="92">
        <f t="shared" si="10"/>
        <v>0</v>
      </c>
      <c r="BA26" s="77"/>
    </row>
    <row r="27" spans="1:53" s="25" customFormat="1" ht="13.5">
      <c r="A27" s="207">
        <v>11</v>
      </c>
      <c r="B27" s="224" t="s">
        <v>38</v>
      </c>
      <c r="C27" s="230" t="s">
        <v>41</v>
      </c>
      <c r="D27" s="225" t="s">
        <v>52</v>
      </c>
      <c r="E27" s="80"/>
      <c r="F27" s="81"/>
      <c r="G27" s="81"/>
      <c r="H27" s="81"/>
      <c r="I27" s="81"/>
      <c r="J27" s="182"/>
      <c r="K27" s="181"/>
      <c r="L27" s="81"/>
      <c r="M27" s="81"/>
      <c r="N27" s="54"/>
      <c r="O27" s="93"/>
      <c r="P27" s="182"/>
      <c r="Q27" s="187"/>
      <c r="R27" s="81"/>
      <c r="S27" s="81"/>
      <c r="T27" s="81"/>
      <c r="U27" s="81"/>
      <c r="V27" s="172"/>
      <c r="W27" s="82">
        <f t="shared" si="11"/>
        <v>0</v>
      </c>
      <c r="X27" s="83">
        <f t="shared" si="12"/>
        <v>0</v>
      </c>
      <c r="Y27" s="193"/>
      <c r="Z27" s="91"/>
      <c r="AA27" s="92"/>
      <c r="AB27" s="92"/>
      <c r="AC27" s="92"/>
      <c r="AD27" s="92"/>
      <c r="AE27" s="160"/>
      <c r="AF27" s="163"/>
      <c r="AG27" s="92"/>
      <c r="AH27" s="92"/>
      <c r="AI27" s="92"/>
      <c r="AJ27" s="92"/>
      <c r="AK27" s="160"/>
      <c r="AL27" s="149"/>
      <c r="AM27" s="92"/>
      <c r="AN27" s="92"/>
      <c r="AO27" s="92"/>
      <c r="AP27" s="92"/>
      <c r="AQ27" s="160"/>
      <c r="AR27" s="144">
        <f t="shared" si="13"/>
        <v>0</v>
      </c>
      <c r="AS27" s="110">
        <f t="shared" si="14"/>
        <v>0</v>
      </c>
      <c r="AT27" s="101">
        <f t="shared" si="4"/>
        <v>0</v>
      </c>
      <c r="AU27" s="102">
        <f t="shared" si="5"/>
        <v>0</v>
      </c>
      <c r="AV27" s="92">
        <f t="shared" si="6"/>
        <v>0</v>
      </c>
      <c r="AW27" s="92">
        <f t="shared" si="7"/>
        <v>0</v>
      </c>
      <c r="AX27" s="92">
        <f t="shared" si="8"/>
        <v>0</v>
      </c>
      <c r="AY27" s="92">
        <f t="shared" si="9"/>
        <v>0</v>
      </c>
      <c r="AZ27" s="92">
        <f t="shared" si="10"/>
        <v>0</v>
      </c>
      <c r="BA27" s="77"/>
    </row>
    <row r="28" spans="1:53" s="25" customFormat="1" ht="13.5">
      <c r="A28" s="207">
        <v>14</v>
      </c>
      <c r="B28" s="228"/>
      <c r="C28" s="219" t="s">
        <v>72</v>
      </c>
      <c r="D28" s="227" t="s">
        <v>54</v>
      </c>
      <c r="E28" s="80"/>
      <c r="F28" s="81"/>
      <c r="G28" s="81"/>
      <c r="H28" s="81"/>
      <c r="I28" s="81"/>
      <c r="J28" s="182"/>
      <c r="K28" s="181"/>
      <c r="L28" s="81"/>
      <c r="M28" s="81"/>
      <c r="N28" s="54"/>
      <c r="O28" s="93"/>
      <c r="P28" s="182"/>
      <c r="Q28" s="187"/>
      <c r="R28" s="81"/>
      <c r="S28" s="81"/>
      <c r="T28" s="81"/>
      <c r="U28" s="81"/>
      <c r="V28" s="172"/>
      <c r="W28" s="82">
        <f t="shared" si="11"/>
        <v>0</v>
      </c>
      <c r="X28" s="83">
        <f t="shared" si="12"/>
        <v>0</v>
      </c>
      <c r="Y28" s="193"/>
      <c r="Z28" s="91"/>
      <c r="AA28" s="92"/>
      <c r="AB28" s="92"/>
      <c r="AC28" s="92"/>
      <c r="AD28" s="92"/>
      <c r="AE28" s="160"/>
      <c r="AF28" s="163"/>
      <c r="AG28" s="92"/>
      <c r="AH28" s="92"/>
      <c r="AI28" s="92"/>
      <c r="AJ28" s="92"/>
      <c r="AK28" s="160"/>
      <c r="AL28" s="149"/>
      <c r="AM28" s="92"/>
      <c r="AN28" s="92"/>
      <c r="AO28" s="92"/>
      <c r="AP28" s="92"/>
      <c r="AQ28" s="160"/>
      <c r="AR28" s="144">
        <f t="shared" si="13"/>
        <v>0</v>
      </c>
      <c r="AS28" s="110">
        <f t="shared" si="14"/>
        <v>0</v>
      </c>
      <c r="AT28" s="101">
        <f t="shared" si="4"/>
        <v>0</v>
      </c>
      <c r="AU28" s="102">
        <f t="shared" si="5"/>
        <v>0</v>
      </c>
      <c r="AV28" s="92">
        <f t="shared" si="6"/>
        <v>0</v>
      </c>
      <c r="AW28" s="92">
        <f t="shared" si="7"/>
        <v>0</v>
      </c>
      <c r="AX28" s="92">
        <f t="shared" si="8"/>
        <v>0</v>
      </c>
      <c r="AY28" s="92">
        <f t="shared" si="9"/>
        <v>0</v>
      </c>
      <c r="AZ28" s="92">
        <f t="shared" si="10"/>
        <v>0</v>
      </c>
      <c r="BA28" s="77"/>
    </row>
    <row r="29" spans="1:53" s="25" customFormat="1" ht="13.5">
      <c r="A29" s="207">
        <v>15</v>
      </c>
      <c r="B29" s="224" t="s">
        <v>73</v>
      </c>
      <c r="C29" s="191" t="s">
        <v>74</v>
      </c>
      <c r="D29" s="225" t="s">
        <v>75</v>
      </c>
      <c r="E29" s="80"/>
      <c r="F29" s="81"/>
      <c r="G29" s="81"/>
      <c r="H29" s="81"/>
      <c r="I29" s="81"/>
      <c r="J29" s="182"/>
      <c r="K29" s="181"/>
      <c r="L29" s="81"/>
      <c r="M29" s="81"/>
      <c r="N29" s="54"/>
      <c r="O29" s="93"/>
      <c r="P29" s="182"/>
      <c r="Q29" s="187"/>
      <c r="R29" s="81"/>
      <c r="S29" s="81"/>
      <c r="T29" s="81"/>
      <c r="U29" s="81"/>
      <c r="V29" s="172"/>
      <c r="W29" s="82">
        <f t="shared" si="11"/>
        <v>0</v>
      </c>
      <c r="X29" s="83">
        <f t="shared" si="12"/>
        <v>0</v>
      </c>
      <c r="Y29" s="193"/>
      <c r="Z29" s="91"/>
      <c r="AA29" s="92"/>
      <c r="AB29" s="92"/>
      <c r="AC29" s="92"/>
      <c r="AD29" s="92"/>
      <c r="AE29" s="160"/>
      <c r="AF29" s="163"/>
      <c r="AG29" s="92"/>
      <c r="AH29" s="92"/>
      <c r="AI29" s="92"/>
      <c r="AJ29" s="92"/>
      <c r="AK29" s="160"/>
      <c r="AL29" s="149"/>
      <c r="AM29" s="92"/>
      <c r="AN29" s="92"/>
      <c r="AO29" s="92"/>
      <c r="AP29" s="92"/>
      <c r="AQ29" s="160"/>
      <c r="AR29" s="144">
        <f t="shared" si="13"/>
        <v>0</v>
      </c>
      <c r="AS29" s="110">
        <f t="shared" si="14"/>
        <v>0</v>
      </c>
      <c r="AT29" s="101">
        <f t="shared" si="4"/>
        <v>0</v>
      </c>
      <c r="AU29" s="102">
        <f t="shared" si="5"/>
        <v>0</v>
      </c>
      <c r="AV29" s="92">
        <f t="shared" si="6"/>
        <v>0</v>
      </c>
      <c r="AW29" s="92">
        <f t="shared" si="7"/>
        <v>0</v>
      </c>
      <c r="AX29" s="92">
        <f t="shared" si="8"/>
        <v>0</v>
      </c>
      <c r="AY29" s="92">
        <f t="shared" si="9"/>
        <v>0</v>
      </c>
      <c r="AZ29" s="92">
        <f t="shared" si="10"/>
        <v>0</v>
      </c>
      <c r="BA29" s="77"/>
    </row>
    <row r="30" spans="1:53" s="25" customFormat="1" ht="13.5">
      <c r="A30" s="207">
        <v>18</v>
      </c>
      <c r="B30" s="235"/>
      <c r="C30" s="235" t="s">
        <v>80</v>
      </c>
      <c r="D30" s="270" t="s">
        <v>52</v>
      </c>
      <c r="E30" s="80"/>
      <c r="F30" s="81"/>
      <c r="G30" s="81"/>
      <c r="H30" s="81"/>
      <c r="I30" s="81"/>
      <c r="J30" s="182"/>
      <c r="K30" s="181"/>
      <c r="L30" s="81"/>
      <c r="M30" s="81"/>
      <c r="N30" s="54"/>
      <c r="O30" s="93"/>
      <c r="P30" s="182"/>
      <c r="Q30" s="187"/>
      <c r="R30" s="81"/>
      <c r="S30" s="81"/>
      <c r="T30" s="81"/>
      <c r="U30" s="81"/>
      <c r="V30" s="172"/>
      <c r="W30" s="82">
        <f t="shared" si="11"/>
        <v>0</v>
      </c>
      <c r="X30" s="83">
        <f t="shared" si="12"/>
        <v>0</v>
      </c>
      <c r="Y30" s="193"/>
      <c r="Z30" s="91"/>
      <c r="AA30" s="92"/>
      <c r="AB30" s="92"/>
      <c r="AC30" s="92"/>
      <c r="AD30" s="92"/>
      <c r="AE30" s="160"/>
      <c r="AF30" s="163"/>
      <c r="AG30" s="92"/>
      <c r="AH30" s="92"/>
      <c r="AI30" s="92"/>
      <c r="AJ30" s="92"/>
      <c r="AK30" s="160"/>
      <c r="AL30" s="149"/>
      <c r="AM30" s="92"/>
      <c r="AN30" s="92"/>
      <c r="AO30" s="92"/>
      <c r="AP30" s="92"/>
      <c r="AQ30" s="160"/>
      <c r="AR30" s="144">
        <f t="shared" si="13"/>
        <v>0</v>
      </c>
      <c r="AS30" s="110">
        <f t="shared" si="14"/>
        <v>0</v>
      </c>
      <c r="AT30" s="101">
        <f t="shared" si="4"/>
        <v>0</v>
      </c>
      <c r="AU30" s="102">
        <f t="shared" si="5"/>
        <v>0</v>
      </c>
      <c r="AV30" s="92">
        <f t="shared" si="6"/>
        <v>0</v>
      </c>
      <c r="AW30" s="92">
        <f t="shared" si="7"/>
        <v>0</v>
      </c>
      <c r="AX30" s="92">
        <f t="shared" si="8"/>
        <v>0</v>
      </c>
      <c r="AY30" s="92">
        <f t="shared" si="9"/>
        <v>0</v>
      </c>
      <c r="AZ30" s="92">
        <f t="shared" si="10"/>
        <v>0</v>
      </c>
      <c r="BA30" s="77"/>
    </row>
    <row r="31" spans="1:53" s="25" customFormat="1" ht="13.5">
      <c r="A31" s="207">
        <v>21</v>
      </c>
      <c r="B31" s="267"/>
      <c r="C31" s="219" t="s">
        <v>48</v>
      </c>
      <c r="D31" s="227" t="s">
        <v>56</v>
      </c>
      <c r="E31" s="80"/>
      <c r="F31" s="81"/>
      <c r="G31" s="81"/>
      <c r="H31" s="81"/>
      <c r="I31" s="81"/>
      <c r="J31" s="182"/>
      <c r="K31" s="181"/>
      <c r="L31" s="81"/>
      <c r="M31" s="81"/>
      <c r="N31" s="54"/>
      <c r="O31" s="93"/>
      <c r="P31" s="182"/>
      <c r="Q31" s="187"/>
      <c r="R31" s="81"/>
      <c r="S31" s="81"/>
      <c r="T31" s="81"/>
      <c r="U31" s="81"/>
      <c r="V31" s="172"/>
      <c r="W31" s="82">
        <f t="shared" si="11"/>
        <v>0</v>
      </c>
      <c r="X31" s="83">
        <f t="shared" si="12"/>
        <v>0</v>
      </c>
      <c r="Y31" s="193"/>
      <c r="Z31" s="91"/>
      <c r="AA31" s="92"/>
      <c r="AB31" s="92"/>
      <c r="AC31" s="92"/>
      <c r="AD31" s="92"/>
      <c r="AE31" s="160"/>
      <c r="AF31" s="163"/>
      <c r="AG31" s="92"/>
      <c r="AH31" s="92"/>
      <c r="AI31" s="92"/>
      <c r="AJ31" s="92"/>
      <c r="AK31" s="160"/>
      <c r="AL31" s="149"/>
      <c r="AM31" s="92"/>
      <c r="AN31" s="92"/>
      <c r="AO31" s="92"/>
      <c r="AP31" s="92"/>
      <c r="AQ31" s="160"/>
      <c r="AR31" s="144">
        <f t="shared" si="13"/>
        <v>0</v>
      </c>
      <c r="AS31" s="110">
        <f t="shared" si="14"/>
        <v>0</v>
      </c>
      <c r="AT31" s="101">
        <f t="shared" si="4"/>
        <v>0</v>
      </c>
      <c r="AU31" s="102">
        <f t="shared" si="5"/>
        <v>0</v>
      </c>
      <c r="AV31" s="92">
        <f t="shared" si="6"/>
        <v>0</v>
      </c>
      <c r="AW31" s="92">
        <f t="shared" si="7"/>
        <v>0</v>
      </c>
      <c r="AX31" s="92">
        <f t="shared" si="8"/>
        <v>0</v>
      </c>
      <c r="AY31" s="92">
        <f t="shared" si="9"/>
        <v>0</v>
      </c>
      <c r="AZ31" s="92">
        <f t="shared" si="10"/>
        <v>0</v>
      </c>
      <c r="BA31" s="77"/>
    </row>
    <row r="32" spans="1:53" s="25" customFormat="1" ht="13.5">
      <c r="A32" s="207">
        <v>23</v>
      </c>
      <c r="B32" s="276"/>
      <c r="C32" s="219" t="s">
        <v>86</v>
      </c>
      <c r="D32" s="278" t="s">
        <v>87</v>
      </c>
      <c r="E32" s="80"/>
      <c r="F32" s="81"/>
      <c r="G32" s="81"/>
      <c r="H32" s="81"/>
      <c r="I32" s="81"/>
      <c r="J32" s="182"/>
      <c r="K32" s="181"/>
      <c r="L32" s="81"/>
      <c r="M32" s="81"/>
      <c r="N32" s="54"/>
      <c r="O32" s="93"/>
      <c r="P32" s="182"/>
      <c r="Q32" s="187"/>
      <c r="R32" s="81"/>
      <c r="S32" s="81"/>
      <c r="T32" s="81"/>
      <c r="U32" s="81"/>
      <c r="V32" s="172"/>
      <c r="W32" s="82">
        <f t="shared" si="11"/>
        <v>0</v>
      </c>
      <c r="X32" s="83">
        <f t="shared" si="12"/>
        <v>0</v>
      </c>
      <c r="Y32" s="193"/>
      <c r="Z32" s="91"/>
      <c r="AA32" s="92"/>
      <c r="AB32" s="92"/>
      <c r="AC32" s="92"/>
      <c r="AD32" s="92"/>
      <c r="AE32" s="160"/>
      <c r="AF32" s="163"/>
      <c r="AG32" s="92"/>
      <c r="AH32" s="92"/>
      <c r="AI32" s="92"/>
      <c r="AJ32" s="92"/>
      <c r="AK32" s="160"/>
      <c r="AL32" s="149"/>
      <c r="AM32" s="92"/>
      <c r="AN32" s="92"/>
      <c r="AO32" s="92"/>
      <c r="AP32" s="92"/>
      <c r="AQ32" s="160"/>
      <c r="AR32" s="144">
        <f t="shared" si="13"/>
        <v>0</v>
      </c>
      <c r="AS32" s="110">
        <f t="shared" si="14"/>
        <v>0</v>
      </c>
      <c r="AT32" s="101">
        <f t="shared" si="4"/>
        <v>0</v>
      </c>
      <c r="AU32" s="102">
        <f t="shared" si="5"/>
        <v>0</v>
      </c>
      <c r="AV32" s="92">
        <f t="shared" si="6"/>
        <v>0</v>
      </c>
      <c r="AW32" s="92">
        <f t="shared" si="7"/>
        <v>0</v>
      </c>
      <c r="AX32" s="92">
        <f t="shared" si="8"/>
        <v>0</v>
      </c>
      <c r="AY32" s="92">
        <f t="shared" si="9"/>
        <v>0</v>
      </c>
      <c r="AZ32" s="92">
        <f t="shared" si="10"/>
        <v>0</v>
      </c>
      <c r="BA32" s="77"/>
    </row>
    <row r="33" spans="1:52" s="25" customFormat="1" ht="13.5">
      <c r="A33" s="207"/>
      <c r="B33" s="235"/>
      <c r="C33" s="235"/>
      <c r="D33" s="279"/>
      <c r="E33" s="59"/>
      <c r="F33" s="52"/>
      <c r="G33" s="52"/>
      <c r="H33" s="52"/>
      <c r="I33" s="52"/>
      <c r="J33" s="152"/>
      <c r="K33" s="151"/>
      <c r="L33" s="52"/>
      <c r="M33" s="52"/>
      <c r="N33" s="54"/>
      <c r="O33" s="54"/>
      <c r="P33" s="152"/>
      <c r="Q33" s="164"/>
      <c r="R33" s="52"/>
      <c r="S33" s="52"/>
      <c r="T33" s="52"/>
      <c r="U33" s="52"/>
      <c r="V33" s="143"/>
      <c r="W33" s="45"/>
      <c r="X33" s="46"/>
      <c r="Y33" s="193"/>
      <c r="Z33" s="58"/>
      <c r="AA33" s="53"/>
      <c r="AB33" s="53"/>
      <c r="AC33" s="53"/>
      <c r="AD33" s="53"/>
      <c r="AE33" s="285"/>
      <c r="AF33" s="188"/>
      <c r="AG33" s="53"/>
      <c r="AH33" s="53"/>
      <c r="AI33" s="53"/>
      <c r="AJ33" s="53"/>
      <c r="AK33" s="285"/>
      <c r="AL33" s="183"/>
      <c r="AM33" s="53"/>
      <c r="AN33" s="53"/>
      <c r="AO33" s="53"/>
      <c r="AP33" s="53"/>
      <c r="AQ33" s="285"/>
      <c r="AR33" s="144">
        <f t="shared" si="13"/>
        <v>0</v>
      </c>
      <c r="AS33" s="110">
        <f t="shared" si="14"/>
        <v>0</v>
      </c>
      <c r="AT33" s="246">
        <f t="shared" si="4"/>
        <v>0</v>
      </c>
      <c r="AU33" s="290">
        <f t="shared" si="5"/>
        <v>0</v>
      </c>
      <c r="AV33" s="52"/>
      <c r="AW33" s="52"/>
      <c r="AX33" s="138"/>
      <c r="AY33" s="37"/>
      <c r="AZ33" s="140"/>
    </row>
    <row r="34" spans="1:52" s="1" customFormat="1" ht="12.75" customHeight="1">
      <c r="A34" s="207"/>
      <c r="B34" s="218"/>
      <c r="C34" s="35"/>
      <c r="D34" s="201"/>
      <c r="E34" s="59"/>
      <c r="F34" s="52"/>
      <c r="G34" s="52"/>
      <c r="H34" s="52"/>
      <c r="I34" s="52"/>
      <c r="J34" s="152"/>
      <c r="K34" s="151"/>
      <c r="L34" s="52"/>
      <c r="M34" s="52"/>
      <c r="N34" s="52"/>
      <c r="O34" s="52"/>
      <c r="P34" s="152"/>
      <c r="Q34" s="164"/>
      <c r="R34" s="52"/>
      <c r="S34" s="52"/>
      <c r="T34" s="52"/>
      <c r="U34" s="52"/>
      <c r="V34" s="143"/>
      <c r="W34" s="45"/>
      <c r="X34" s="46"/>
      <c r="Y34" s="193"/>
      <c r="Z34" s="59"/>
      <c r="AA34" s="52"/>
      <c r="AB34" s="52"/>
      <c r="AC34" s="52"/>
      <c r="AD34" s="52"/>
      <c r="AE34" s="152"/>
      <c r="AF34" s="164"/>
      <c r="AG34" s="52"/>
      <c r="AH34" s="52"/>
      <c r="AI34" s="52"/>
      <c r="AJ34" s="52"/>
      <c r="AK34" s="152"/>
      <c r="AL34" s="151"/>
      <c r="AM34" s="52"/>
      <c r="AN34" s="52"/>
      <c r="AO34" s="52"/>
      <c r="AP34" s="52"/>
      <c r="AQ34" s="152"/>
      <c r="AR34" s="144"/>
      <c r="AS34" s="110">
        <f t="shared" si="14"/>
        <v>0</v>
      </c>
      <c r="AT34" s="62"/>
      <c r="AU34" s="46"/>
      <c r="AV34" s="75">
        <f>SUM(E35,K35,Q35,Z35,AF35,AL35,)</f>
        <v>2</v>
      </c>
      <c r="AW34" s="75">
        <f>SUM(F35,L35,R35,AA35,AG35,AM35,)</f>
        <v>4</v>
      </c>
      <c r="AX34" s="75">
        <f>SUM(G35,M35,S35,AB35,AH35,AN35,)</f>
        <v>2</v>
      </c>
      <c r="AY34" s="75">
        <f>SUM(H35,N35,T35,AC35,AI35,AO35)</f>
        <v>38</v>
      </c>
      <c r="AZ34" s="75">
        <f>SUM(I35,O35,U35,,AD35,AJ35,AP35)</f>
        <v>3</v>
      </c>
    </row>
    <row r="35" spans="1:52" s="1" customFormat="1" ht="24.75" customHeight="1" thickBot="1">
      <c r="A35" s="210"/>
      <c r="B35" s="221"/>
      <c r="C35" s="38"/>
      <c r="D35" s="202"/>
      <c r="E35" s="72">
        <f>SUM(E8:E34)</f>
        <v>0</v>
      </c>
      <c r="F35" s="73">
        <f>SUM(F8:F34)</f>
        <v>0</v>
      </c>
      <c r="G35" s="73">
        <f>SUM(G8:G34)</f>
        <v>0</v>
      </c>
      <c r="H35" s="73">
        <f>SUM(H8:H34)</f>
        <v>8</v>
      </c>
      <c r="I35" s="73">
        <f>SUM(I8:I34)</f>
        <v>2</v>
      </c>
      <c r="J35" s="186">
        <f>SUM(E35:I35)</f>
        <v>10</v>
      </c>
      <c r="K35" s="185">
        <f>SUM(K8:K34)</f>
        <v>0</v>
      </c>
      <c r="L35" s="73">
        <f>SUM(L8:L34)</f>
        <v>0</v>
      </c>
      <c r="M35" s="73">
        <f>SUM(M8:M34)</f>
        <v>0</v>
      </c>
      <c r="N35" s="73">
        <f>SUM(N8:N34)</f>
        <v>1</v>
      </c>
      <c r="O35" s="73">
        <f>SUM(O8:O34)</f>
        <v>1</v>
      </c>
      <c r="P35" s="186">
        <f>SUM(K35:O35)</f>
        <v>2</v>
      </c>
      <c r="Q35" s="175">
        <f>SUM(Q8:Q34)</f>
        <v>2</v>
      </c>
      <c r="R35" s="73">
        <f>SUM(R8:R34)</f>
        <v>2</v>
      </c>
      <c r="S35" s="73">
        <f>SUM(S8:S34)</f>
        <v>0</v>
      </c>
      <c r="T35" s="73">
        <f>SUM(T8:T34)</f>
        <v>14</v>
      </c>
      <c r="U35" s="73">
        <f>SUM(U8:U34)</f>
        <v>0</v>
      </c>
      <c r="V35" s="174">
        <f>SUM(Q35:U35)</f>
        <v>18</v>
      </c>
      <c r="W35" s="73">
        <f>SUM(W6:W32)</f>
        <v>30</v>
      </c>
      <c r="X35" s="48">
        <f>SUM(X8:X32)</f>
        <v>2598</v>
      </c>
      <c r="Y35" s="67"/>
      <c r="Z35" s="167">
        <f>SUM(Z8:Z34)</f>
        <v>0</v>
      </c>
      <c r="AA35" s="162">
        <f>SUM(AA8:AA34)</f>
        <v>0</v>
      </c>
      <c r="AB35" s="162">
        <f>SUM(AB8:AB34)</f>
        <v>0</v>
      </c>
      <c r="AC35" s="162">
        <f>SUM(AC8:AC34)</f>
        <v>4</v>
      </c>
      <c r="AD35" s="162">
        <f>SUM(AD8:AD34)</f>
        <v>0</v>
      </c>
      <c r="AE35" s="194">
        <f>SUM(Z35:AD35)</f>
        <v>4</v>
      </c>
      <c r="AF35" s="162">
        <f>SUM(AF8:AF34)</f>
        <v>0</v>
      </c>
      <c r="AG35" s="162">
        <f>SUM(AG8:AG34)</f>
        <v>0</v>
      </c>
      <c r="AH35" s="162">
        <f>SUM(AH8:AH34)</f>
        <v>1</v>
      </c>
      <c r="AI35" s="162">
        <f>SUM(AI8:AI34)</f>
        <v>0</v>
      </c>
      <c r="AJ35" s="162">
        <f>SUM(AJ8:AJ34)</f>
        <v>0</v>
      </c>
      <c r="AK35" s="194">
        <f>SUM(AF35:AJ35)</f>
        <v>1</v>
      </c>
      <c r="AL35" s="161">
        <f>SUM(AL8:AL34)</f>
        <v>0</v>
      </c>
      <c r="AM35" s="162">
        <f>SUM(AM8:AM34)</f>
        <v>2</v>
      </c>
      <c r="AN35" s="162">
        <f>SUM(AN8:AN34)</f>
        <v>1</v>
      </c>
      <c r="AO35" s="162">
        <f>SUM(AO8:AO34)</f>
        <v>11</v>
      </c>
      <c r="AP35" s="162">
        <f>SUM(AP8:AP34)</f>
        <v>0</v>
      </c>
      <c r="AQ35" s="195">
        <f>SUM(AL35:AP35)</f>
        <v>14</v>
      </c>
      <c r="AR35" s="26">
        <f>SUM(AR6:AR32)</f>
        <v>19</v>
      </c>
      <c r="AS35" s="26">
        <f>SUM(AS6:AS32)</f>
        <v>1334</v>
      </c>
      <c r="AT35" s="64">
        <f>SUM(AT8:AT32)</f>
        <v>49</v>
      </c>
      <c r="AU35" s="27">
        <f>SUM(AU8:AU32)</f>
        <v>3932</v>
      </c>
      <c r="AV35" s="18"/>
      <c r="AW35" s="18"/>
      <c r="AX35" s="18"/>
      <c r="AY35" s="112"/>
      <c r="AZ35" s="141"/>
    </row>
    <row r="36" spans="1:52" s="1" customFormat="1" ht="13.5" thickBot="1">
      <c r="A36" s="211"/>
      <c r="B36" s="222"/>
      <c r="C36" s="8"/>
      <c r="D36" s="203"/>
      <c r="E36" s="6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69"/>
      <c r="Z36" s="123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5"/>
      <c r="AT36" s="9"/>
      <c r="AU36" s="11"/>
      <c r="AV36" s="18"/>
      <c r="AW36" s="18"/>
      <c r="AX36" s="18"/>
      <c r="AY36" s="112"/>
      <c r="AZ36" s="141"/>
    </row>
    <row r="37" spans="1:52" s="1" customFormat="1" ht="20.25" customHeight="1" thickBot="1">
      <c r="A37" s="212"/>
      <c r="B37" s="223"/>
      <c r="C37" s="5"/>
      <c r="D37" s="204"/>
      <c r="E37" s="78" t="s">
        <v>23</v>
      </c>
      <c r="F37" s="70"/>
      <c r="G37" s="70"/>
      <c r="H37" s="71">
        <f>SUM(E35,K35,Q35)</f>
        <v>2</v>
      </c>
      <c r="I37" s="79" t="s">
        <v>24</v>
      </c>
      <c r="K37" s="71">
        <f>+SUM(F35+L35+R35)</f>
        <v>2</v>
      </c>
      <c r="L37" s="79" t="s">
        <v>25</v>
      </c>
      <c r="M37" s="70"/>
      <c r="N37" s="71">
        <f>SUM(G35,M35,S35)</f>
        <v>0</v>
      </c>
      <c r="O37" s="113" t="s">
        <v>35</v>
      </c>
      <c r="Q37" s="16"/>
      <c r="R37" s="114">
        <f>SUM(H35,N35,T35,)</f>
        <v>23</v>
      </c>
      <c r="S37" s="115" t="s">
        <v>28</v>
      </c>
      <c r="T37" s="116"/>
      <c r="U37" s="114">
        <f>SUM(I35,O35,U35,)</f>
        <v>3</v>
      </c>
      <c r="W37" s="50"/>
      <c r="X37" s="56"/>
      <c r="Y37" s="56"/>
      <c r="Z37" s="126" t="s">
        <v>23</v>
      </c>
      <c r="AA37" s="127"/>
      <c r="AB37" s="127"/>
      <c r="AC37" s="128">
        <f>SUM(Z35,AF35,AL35,)</f>
        <v>0</v>
      </c>
      <c r="AD37" s="127" t="s">
        <v>24</v>
      </c>
      <c r="AE37" s="129"/>
      <c r="AF37" s="128">
        <f>SUM(AA35,AG35,AM35,)</f>
        <v>2</v>
      </c>
      <c r="AG37" s="127" t="s">
        <v>26</v>
      </c>
      <c r="AH37" s="127"/>
      <c r="AI37" s="128">
        <f>SUM(AB35,AH35,AN35,)</f>
        <v>2</v>
      </c>
      <c r="AJ37" s="130" t="s">
        <v>35</v>
      </c>
      <c r="AK37" s="129"/>
      <c r="AL37" s="128">
        <f>SUM(AC35,AI35,AO35,)</f>
        <v>15</v>
      </c>
      <c r="AM37" s="127" t="s">
        <v>28</v>
      </c>
      <c r="AN37" s="127"/>
      <c r="AO37" s="128">
        <f>SUM(AD35,AJ35,AP35,)</f>
        <v>0</v>
      </c>
      <c r="AP37" s="127"/>
      <c r="AQ37" s="129"/>
      <c r="AR37" s="122"/>
      <c r="AS37" s="131"/>
      <c r="AT37" s="122"/>
      <c r="AU37" s="10"/>
      <c r="AV37" s="76">
        <f>SUM(AV8:AV32)</f>
        <v>2</v>
      </c>
      <c r="AW37" s="76">
        <f>SUM(AW8:AW32)</f>
        <v>4</v>
      </c>
      <c r="AX37" s="139">
        <f>SUM(AX8:AX32)</f>
        <v>2</v>
      </c>
      <c r="AY37" s="139">
        <f>SUM(AY8:AY32)</f>
        <v>38</v>
      </c>
      <c r="AZ37" s="139">
        <f>SUM(AZ8:AZ32)</f>
        <v>3</v>
      </c>
    </row>
    <row r="38" spans="1:52" s="1" customFormat="1" ht="18.75" customHeight="1" thickBot="1">
      <c r="A38" s="211"/>
      <c r="B38" s="222"/>
      <c r="C38" s="8"/>
      <c r="D38" s="203"/>
      <c r="E38" s="118"/>
      <c r="F38" s="119"/>
      <c r="G38" s="119"/>
      <c r="H38" s="119">
        <f>H37/W35</f>
        <v>0.06666666666666667</v>
      </c>
      <c r="I38" s="119"/>
      <c r="J38" s="120"/>
      <c r="K38" s="119">
        <f>K37/W35</f>
        <v>0.06666666666666667</v>
      </c>
      <c r="L38" s="119"/>
      <c r="M38" s="119"/>
      <c r="N38" s="119">
        <f>N37/W35</f>
        <v>0</v>
      </c>
      <c r="O38" s="119"/>
      <c r="P38" s="120"/>
      <c r="Q38" s="119"/>
      <c r="R38" s="119">
        <f>R37/W35</f>
        <v>0.7666666666666667</v>
      </c>
      <c r="S38" s="119"/>
      <c r="T38" s="119"/>
      <c r="U38" s="119">
        <f>U37/W35</f>
        <v>0.1</v>
      </c>
      <c r="V38" s="120"/>
      <c r="W38" s="57"/>
      <c r="X38" s="57"/>
      <c r="Y38" s="57"/>
      <c r="Z38" s="134"/>
      <c r="AA38" s="135"/>
      <c r="AB38" s="135"/>
      <c r="AC38" s="135">
        <f>AC37/AR35</f>
        <v>0</v>
      </c>
      <c r="AD38" s="135"/>
      <c r="AE38" s="136"/>
      <c r="AF38" s="135">
        <f>AF37/AR35%</f>
        <v>10.526315789473685</v>
      </c>
      <c r="AG38" s="135"/>
      <c r="AH38" s="135"/>
      <c r="AI38" s="135">
        <f>AI37/AR35</f>
        <v>0.10526315789473684</v>
      </c>
      <c r="AJ38" s="135"/>
      <c r="AK38" s="136"/>
      <c r="AL38" s="196">
        <f>AL37/AR35</f>
        <v>0.7894736842105263</v>
      </c>
      <c r="AM38" s="135"/>
      <c r="AN38" s="135"/>
      <c r="AO38" s="196">
        <f>AO37/AR35</f>
        <v>0</v>
      </c>
      <c r="AP38" s="135"/>
      <c r="AQ38" s="136"/>
      <c r="AR38" s="132"/>
      <c r="AS38" s="133"/>
      <c r="AT38" s="61"/>
      <c r="AU38" s="65"/>
      <c r="AV38" s="66">
        <f>AV37/$AT$35</f>
        <v>0.04081632653061224</v>
      </c>
      <c r="AW38" s="66">
        <f>AW37/$AT$35</f>
        <v>0.08163265306122448</v>
      </c>
      <c r="AX38" s="66">
        <f>AX37/$AT$35</f>
        <v>0.04081632653061224</v>
      </c>
      <c r="AY38" s="66">
        <f>AY37/$AT$35</f>
        <v>0.7755102040816326</v>
      </c>
      <c r="AZ38" s="66">
        <f>AZ37/$AT$35</f>
        <v>0.061224489795918366</v>
      </c>
    </row>
    <row r="39" spans="1:24" s="1" customFormat="1" ht="12.75">
      <c r="A39" s="2"/>
      <c r="B39" s="214"/>
      <c r="C39" s="14"/>
      <c r="D39" s="205"/>
      <c r="W39" s="51"/>
      <c r="X39" s="51"/>
    </row>
    <row r="40" spans="1:24" s="1" customFormat="1" ht="12.75">
      <c r="A40" s="213"/>
      <c r="B40" s="214"/>
      <c r="C40" s="14"/>
      <c r="D40" s="205"/>
      <c r="W40" s="51"/>
      <c r="X40" s="51"/>
    </row>
    <row r="41" spans="1:24" s="1" customFormat="1" ht="12.75">
      <c r="A41" s="2"/>
      <c r="B41" s="214"/>
      <c r="C41" s="14"/>
      <c r="D41" s="205"/>
      <c r="W41" s="51"/>
      <c r="X41" s="51"/>
    </row>
    <row r="42" spans="1:24" s="1" customFormat="1" ht="12.75">
      <c r="A42" s="2"/>
      <c r="B42" s="214"/>
      <c r="C42" s="14"/>
      <c r="D42" s="205"/>
      <c r="W42" s="51"/>
      <c r="X42" s="51"/>
    </row>
    <row r="43" spans="1:24" s="1" customFormat="1" ht="12.75">
      <c r="A43" s="213"/>
      <c r="B43" s="214"/>
      <c r="C43" s="14"/>
      <c r="D43" s="205"/>
      <c r="W43" s="51"/>
      <c r="X43" s="51"/>
    </row>
    <row r="44" spans="1:24" s="1" customFormat="1" ht="12.75">
      <c r="A44" s="2"/>
      <c r="B44" s="214"/>
      <c r="C44" s="14"/>
      <c r="D44" s="205"/>
      <c r="W44" s="51"/>
      <c r="X44" s="51"/>
    </row>
    <row r="45" spans="1:24" s="1" customFormat="1" ht="12.75">
      <c r="A45" s="2"/>
      <c r="B45" s="214"/>
      <c r="C45" s="14"/>
      <c r="D45" s="205"/>
      <c r="J45" s="236"/>
      <c r="W45" s="51"/>
      <c r="X45" s="51"/>
    </row>
    <row r="46" spans="1:24" s="1" customFormat="1" ht="12.75">
      <c r="A46" s="2"/>
      <c r="B46" s="214"/>
      <c r="C46" s="14"/>
      <c r="D46" s="205"/>
      <c r="W46" s="51"/>
      <c r="X46" s="51"/>
    </row>
    <row r="47" spans="1:24" s="1" customFormat="1" ht="12.75">
      <c r="A47" s="2"/>
      <c r="B47" s="214"/>
      <c r="C47" s="14"/>
      <c r="D47" s="205"/>
      <c r="W47" s="51"/>
      <c r="X47" s="51"/>
    </row>
    <row r="48" spans="1:24" s="1" customFormat="1" ht="12.75">
      <c r="A48" s="2"/>
      <c r="B48" s="214"/>
      <c r="C48" s="14"/>
      <c r="D48" s="205"/>
      <c r="W48" s="51"/>
      <c r="X48" s="51"/>
    </row>
    <row r="49" spans="1:24" s="1" customFormat="1" ht="12.75">
      <c r="A49" s="2"/>
      <c r="B49" s="214"/>
      <c r="C49" s="14"/>
      <c r="D49" s="205"/>
      <c r="W49" s="51"/>
      <c r="X49" s="51"/>
    </row>
    <row r="50" spans="1:24" s="1" customFormat="1" ht="12.75">
      <c r="A50" s="2"/>
      <c r="B50" s="214"/>
      <c r="C50" s="14"/>
      <c r="D50" s="205"/>
      <c r="W50" s="51"/>
      <c r="X50" s="51"/>
    </row>
    <row r="51" spans="1:24" s="1" customFormat="1" ht="12.75">
      <c r="A51" s="2"/>
      <c r="B51" s="214"/>
      <c r="C51" s="14"/>
      <c r="D51" s="205"/>
      <c r="W51" s="51"/>
      <c r="X51" s="51"/>
    </row>
    <row r="52" spans="1:24" s="1" customFormat="1" ht="12.75">
      <c r="A52" s="2"/>
      <c r="B52" s="214"/>
      <c r="C52" s="14"/>
      <c r="D52" s="205"/>
      <c r="W52" s="51"/>
      <c r="X52" s="51"/>
    </row>
    <row r="53" spans="1:24" s="1" customFormat="1" ht="12.75">
      <c r="A53" s="2"/>
      <c r="B53" s="214"/>
      <c r="C53" s="14"/>
      <c r="D53" s="205"/>
      <c r="W53" s="51"/>
      <c r="X53" s="51"/>
    </row>
    <row r="54" spans="1:24" s="1" customFormat="1" ht="12.75">
      <c r="A54" s="2"/>
      <c r="B54" s="214"/>
      <c r="C54" s="14"/>
      <c r="D54" s="205"/>
      <c r="W54" s="51"/>
      <c r="X54" s="51"/>
    </row>
    <row r="55" spans="1:24" s="1" customFormat="1" ht="12.75">
      <c r="A55" s="2"/>
      <c r="B55" s="214"/>
      <c r="C55" s="14"/>
      <c r="D55" s="205"/>
      <c r="W55" s="51"/>
      <c r="X55" s="51"/>
    </row>
    <row r="56" spans="1:24" s="1" customFormat="1" ht="12.75">
      <c r="A56" s="2"/>
      <c r="B56" s="214"/>
      <c r="C56" s="14"/>
      <c r="D56" s="205"/>
      <c r="W56" s="51"/>
      <c r="X56" s="51"/>
    </row>
    <row r="57" spans="1:24" s="1" customFormat="1" ht="12.75">
      <c r="A57" s="2"/>
      <c r="B57" s="214"/>
      <c r="C57" s="14"/>
      <c r="D57" s="205"/>
      <c r="W57" s="51"/>
      <c r="X57" s="51"/>
    </row>
    <row r="58" spans="1:24" s="1" customFormat="1" ht="12.75">
      <c r="A58" s="2"/>
      <c r="B58" s="214"/>
      <c r="C58" s="14"/>
      <c r="D58" s="205"/>
      <c r="W58" s="51"/>
      <c r="X58" s="51"/>
    </row>
    <row r="59" spans="1:24" s="1" customFormat="1" ht="12.75">
      <c r="A59" s="2"/>
      <c r="B59" s="214"/>
      <c r="C59" s="14"/>
      <c r="D59" s="205"/>
      <c r="W59" s="51"/>
      <c r="X59" s="51"/>
    </row>
    <row r="60" spans="1:24" s="1" customFormat="1" ht="12.75">
      <c r="A60" s="2"/>
      <c r="B60" s="214"/>
      <c r="C60" s="14"/>
      <c r="D60" s="205"/>
      <c r="W60" s="51"/>
      <c r="X60" s="51"/>
    </row>
    <row r="61" spans="1:24" s="1" customFormat="1" ht="12.75">
      <c r="A61" s="2"/>
      <c r="B61" s="214"/>
      <c r="C61" s="14"/>
      <c r="D61" s="205"/>
      <c r="W61" s="51"/>
      <c r="X61" s="51"/>
    </row>
    <row r="62" spans="1:24" s="1" customFormat="1" ht="12.75">
      <c r="A62" s="2"/>
      <c r="B62" s="214"/>
      <c r="C62" s="14"/>
      <c r="D62" s="205"/>
      <c r="W62" s="51"/>
      <c r="X62" s="51"/>
    </row>
    <row r="63" spans="1:24" s="1" customFormat="1" ht="12.75">
      <c r="A63" s="2"/>
      <c r="B63" s="214"/>
      <c r="C63" s="14"/>
      <c r="D63" s="205"/>
      <c r="W63" s="51"/>
      <c r="X63" s="51"/>
    </row>
    <row r="64" spans="1:24" s="1" customFormat="1" ht="12.75">
      <c r="A64" s="2"/>
      <c r="B64" s="214"/>
      <c r="C64" s="14"/>
      <c r="D64" s="205"/>
      <c r="W64" s="51"/>
      <c r="X64" s="51"/>
    </row>
    <row r="65" spans="1:24" s="1" customFormat="1" ht="12.75">
      <c r="A65" s="2"/>
      <c r="B65" s="214"/>
      <c r="C65" s="14"/>
      <c r="D65" s="205"/>
      <c r="W65" s="51"/>
      <c r="X65" s="51"/>
    </row>
    <row r="66" spans="1:24" s="1" customFormat="1" ht="12.75">
      <c r="A66" s="2"/>
      <c r="B66" s="214"/>
      <c r="C66" s="14"/>
      <c r="D66" s="205"/>
      <c r="W66" s="51"/>
      <c r="X66" s="51"/>
    </row>
    <row r="67" spans="1:24" s="1" customFormat="1" ht="12.75">
      <c r="A67" s="2"/>
      <c r="B67" s="214"/>
      <c r="C67" s="14"/>
      <c r="D67" s="205"/>
      <c r="W67" s="51"/>
      <c r="X67" s="51"/>
    </row>
    <row r="68" spans="1:24" s="1" customFormat="1" ht="12.75">
      <c r="A68" s="2"/>
      <c r="B68" s="214"/>
      <c r="C68" s="14"/>
      <c r="D68" s="205"/>
      <c r="W68" s="51"/>
      <c r="X68" s="51"/>
    </row>
    <row r="69" spans="1:24" s="1" customFormat="1" ht="12.75">
      <c r="A69" s="2"/>
      <c r="B69" s="214"/>
      <c r="C69" s="14"/>
      <c r="D69" s="205"/>
      <c r="W69" s="51"/>
      <c r="X69" s="51"/>
    </row>
    <row r="70" spans="1:24" s="1" customFormat="1" ht="12.75">
      <c r="A70" s="2"/>
      <c r="B70" s="214"/>
      <c r="C70" s="14"/>
      <c r="D70" s="205"/>
      <c r="W70" s="51"/>
      <c r="X70" s="51"/>
    </row>
    <row r="71" spans="1:24" s="1" customFormat="1" ht="12.75">
      <c r="A71" s="2"/>
      <c r="B71" s="214"/>
      <c r="C71" s="14"/>
      <c r="D71" s="205"/>
      <c r="W71" s="51"/>
      <c r="X71" s="51"/>
    </row>
    <row r="72" spans="1:24" s="1" customFormat="1" ht="12.75">
      <c r="A72" s="2"/>
      <c r="B72" s="214"/>
      <c r="C72" s="14"/>
      <c r="D72" s="205"/>
      <c r="W72" s="51"/>
      <c r="X72" s="51"/>
    </row>
    <row r="73" spans="1:24" s="1" customFormat="1" ht="12.75">
      <c r="A73" s="2"/>
      <c r="B73" s="214"/>
      <c r="C73" s="14"/>
      <c r="D73" s="205"/>
      <c r="W73" s="51"/>
      <c r="X73" s="51"/>
    </row>
    <row r="74" spans="1:24" s="1" customFormat="1" ht="12.75">
      <c r="A74" s="2"/>
      <c r="B74" s="214"/>
      <c r="C74" s="14"/>
      <c r="D74" s="205"/>
      <c r="W74" s="51"/>
      <c r="X74" s="51"/>
    </row>
    <row r="75" spans="1:24" s="1" customFormat="1" ht="12.75">
      <c r="A75" s="2"/>
      <c r="B75" s="214"/>
      <c r="C75" s="14"/>
      <c r="D75" s="205"/>
      <c r="W75" s="51"/>
      <c r="X75" s="51"/>
    </row>
    <row r="76" spans="1:24" s="1" customFormat="1" ht="12.75">
      <c r="A76" s="2"/>
      <c r="B76" s="214"/>
      <c r="C76" s="14"/>
      <c r="D76" s="205"/>
      <c r="W76" s="51"/>
      <c r="X76" s="51"/>
    </row>
    <row r="77" spans="1:24" s="1" customFormat="1" ht="12.75">
      <c r="A77" s="2"/>
      <c r="B77" s="214"/>
      <c r="C77" s="14"/>
      <c r="D77" s="205"/>
      <c r="W77" s="51"/>
      <c r="X77" s="51"/>
    </row>
    <row r="78" spans="1:24" s="1" customFormat="1" ht="12.75">
      <c r="A78" s="2"/>
      <c r="B78" s="214"/>
      <c r="C78" s="14"/>
      <c r="D78" s="205"/>
      <c r="W78" s="51"/>
      <c r="X78" s="51"/>
    </row>
    <row r="79" spans="1:24" s="1" customFormat="1" ht="12.75">
      <c r="A79" s="2"/>
      <c r="B79" s="214"/>
      <c r="C79" s="14"/>
      <c r="D79" s="205"/>
      <c r="W79" s="51"/>
      <c r="X79" s="51"/>
    </row>
    <row r="80" spans="1:24" s="1" customFormat="1" ht="12.75">
      <c r="A80" s="2"/>
      <c r="B80" s="214"/>
      <c r="C80" s="14"/>
      <c r="D80" s="205"/>
      <c r="W80" s="51"/>
      <c r="X80" s="51"/>
    </row>
    <row r="81" spans="1:24" s="1" customFormat="1" ht="12.75">
      <c r="A81" s="2"/>
      <c r="B81" s="214"/>
      <c r="C81" s="14"/>
      <c r="D81" s="205"/>
      <c r="W81" s="51"/>
      <c r="X81" s="51"/>
    </row>
    <row r="82" spans="1:24" s="1" customFormat="1" ht="12.75">
      <c r="A82" s="2"/>
      <c r="B82" s="214"/>
      <c r="C82" s="14"/>
      <c r="D82" s="205"/>
      <c r="W82" s="51"/>
      <c r="X82" s="51"/>
    </row>
    <row r="83" spans="1:24" s="1" customFormat="1" ht="12.75">
      <c r="A83" s="2"/>
      <c r="B83" s="214"/>
      <c r="C83" s="14"/>
      <c r="D83" s="205"/>
      <c r="W83" s="51"/>
      <c r="X83" s="51"/>
    </row>
    <row r="84" spans="1:24" s="1" customFormat="1" ht="12.75">
      <c r="A84" s="2"/>
      <c r="B84" s="214"/>
      <c r="C84" s="14"/>
      <c r="D84" s="205"/>
      <c r="W84" s="51"/>
      <c r="X84" s="51"/>
    </row>
    <row r="85" spans="1:24" s="1" customFormat="1" ht="12.75">
      <c r="A85" s="2"/>
      <c r="B85" s="214"/>
      <c r="C85" s="14"/>
      <c r="D85" s="205"/>
      <c r="W85" s="51"/>
      <c r="X85" s="51"/>
    </row>
    <row r="86" spans="1:24" s="1" customFormat="1" ht="12.75">
      <c r="A86" s="2"/>
      <c r="B86" s="214"/>
      <c r="C86" s="14"/>
      <c r="D86" s="205"/>
      <c r="W86" s="51"/>
      <c r="X86" s="51"/>
    </row>
    <row r="87" spans="1:24" s="1" customFormat="1" ht="12.75">
      <c r="A87" s="2"/>
      <c r="B87" s="214"/>
      <c r="C87" s="14"/>
      <c r="D87" s="205"/>
      <c r="W87" s="51"/>
      <c r="X87" s="51"/>
    </row>
    <row r="88" spans="1:24" s="1" customFormat="1" ht="12.75">
      <c r="A88" s="2"/>
      <c r="B88" s="214"/>
      <c r="C88" s="14"/>
      <c r="D88" s="205"/>
      <c r="W88" s="51"/>
      <c r="X88" s="51"/>
    </row>
    <row r="89" spans="1:24" s="1" customFormat="1" ht="12.75">
      <c r="A89" s="2"/>
      <c r="B89" s="214"/>
      <c r="C89" s="14"/>
      <c r="D89" s="205"/>
      <c r="W89" s="51"/>
      <c r="X89" s="51"/>
    </row>
    <row r="90" spans="1:24" s="1" customFormat="1" ht="12.75">
      <c r="A90" s="2"/>
      <c r="B90" s="214"/>
      <c r="C90" s="14"/>
      <c r="D90" s="205"/>
      <c r="W90" s="51"/>
      <c r="X90" s="51"/>
    </row>
    <row r="91" spans="1:24" s="1" customFormat="1" ht="12.75">
      <c r="A91" s="2"/>
      <c r="B91" s="214"/>
      <c r="C91" s="14"/>
      <c r="D91" s="205"/>
      <c r="W91" s="51"/>
      <c r="X91" s="51"/>
    </row>
    <row r="92" spans="1:24" s="1" customFormat="1" ht="12.75">
      <c r="A92" s="2"/>
      <c r="B92" s="214"/>
      <c r="C92" s="14"/>
      <c r="D92" s="205"/>
      <c r="W92" s="51"/>
      <c r="X92" s="51"/>
    </row>
    <row r="93" spans="1:24" s="1" customFormat="1" ht="12.75">
      <c r="A93" s="2"/>
      <c r="B93" s="214"/>
      <c r="C93" s="14"/>
      <c r="D93" s="205"/>
      <c r="W93" s="51"/>
      <c r="X93" s="51"/>
    </row>
    <row r="94" spans="1:24" s="1" customFormat="1" ht="12.75">
      <c r="A94" s="2"/>
      <c r="B94" s="214"/>
      <c r="C94" s="14"/>
      <c r="D94" s="205"/>
      <c r="W94" s="51"/>
      <c r="X94" s="51"/>
    </row>
    <row r="95" spans="1:24" s="1" customFormat="1" ht="12.75">
      <c r="A95" s="2"/>
      <c r="B95" s="214"/>
      <c r="C95" s="14"/>
      <c r="D95" s="205"/>
      <c r="W95" s="51"/>
      <c r="X95" s="51"/>
    </row>
    <row r="96" spans="1:24" s="1" customFormat="1" ht="12.75">
      <c r="A96" s="2"/>
      <c r="B96" s="214"/>
      <c r="C96" s="14"/>
      <c r="D96" s="205"/>
      <c r="W96" s="51"/>
      <c r="X96" s="51"/>
    </row>
    <row r="97" spans="1:24" s="1" customFormat="1" ht="12.75">
      <c r="A97" s="2"/>
      <c r="B97" s="214"/>
      <c r="C97" s="14"/>
      <c r="D97" s="205"/>
      <c r="W97" s="51"/>
      <c r="X97" s="51"/>
    </row>
    <row r="98" spans="1:24" s="1" customFormat="1" ht="12.75">
      <c r="A98" s="2"/>
      <c r="B98" s="214"/>
      <c r="C98" s="14"/>
      <c r="D98" s="205"/>
      <c r="W98" s="51"/>
      <c r="X98" s="51"/>
    </row>
    <row r="99" spans="1:24" s="1" customFormat="1" ht="12.75">
      <c r="A99" s="2"/>
      <c r="B99" s="214"/>
      <c r="C99" s="14"/>
      <c r="D99" s="205"/>
      <c r="W99" s="51"/>
      <c r="X99" s="51"/>
    </row>
    <row r="100" spans="1:24" s="1" customFormat="1" ht="12.75">
      <c r="A100" s="2"/>
      <c r="B100" s="214"/>
      <c r="C100" s="14"/>
      <c r="D100" s="205"/>
      <c r="W100" s="51"/>
      <c r="X100" s="51"/>
    </row>
    <row r="101" spans="1:24" s="1" customFormat="1" ht="12.75">
      <c r="A101" s="2"/>
      <c r="B101" s="214"/>
      <c r="C101" s="14"/>
      <c r="D101" s="205"/>
      <c r="W101" s="51"/>
      <c r="X101" s="51"/>
    </row>
    <row r="102" spans="1:24" s="1" customFormat="1" ht="12.75">
      <c r="A102" s="2"/>
      <c r="B102" s="214"/>
      <c r="C102" s="14"/>
      <c r="D102" s="205"/>
      <c r="W102" s="51"/>
      <c r="X102" s="51"/>
    </row>
    <row r="103" spans="1:24" s="1" customFormat="1" ht="12.75">
      <c r="A103" s="2"/>
      <c r="B103" s="214"/>
      <c r="C103" s="14"/>
      <c r="D103" s="205"/>
      <c r="W103" s="51"/>
      <c r="X103" s="51"/>
    </row>
    <row r="104" spans="1:24" s="1" customFormat="1" ht="12.75">
      <c r="A104" s="2"/>
      <c r="B104" s="214"/>
      <c r="C104" s="14"/>
      <c r="D104" s="205"/>
      <c r="W104" s="51"/>
      <c r="X104" s="51"/>
    </row>
    <row r="105" spans="1:24" s="1" customFormat="1" ht="12.75">
      <c r="A105" s="2"/>
      <c r="B105" s="214"/>
      <c r="C105" s="14"/>
      <c r="D105" s="205"/>
      <c r="W105" s="51"/>
      <c r="X105" s="51"/>
    </row>
    <row r="106" spans="1:24" s="1" customFormat="1" ht="12.75">
      <c r="A106" s="2"/>
      <c r="B106" s="214"/>
      <c r="C106" s="14"/>
      <c r="D106" s="205"/>
      <c r="W106" s="51"/>
      <c r="X106" s="51"/>
    </row>
    <row r="107" spans="1:24" s="1" customFormat="1" ht="12.75">
      <c r="A107" s="2"/>
      <c r="B107" s="214"/>
      <c r="C107" s="14"/>
      <c r="D107" s="205"/>
      <c r="W107" s="51"/>
      <c r="X107" s="51"/>
    </row>
    <row r="108" spans="1:24" s="1" customFormat="1" ht="12.75">
      <c r="A108" s="2"/>
      <c r="B108" s="214"/>
      <c r="C108" s="14"/>
      <c r="D108" s="205"/>
      <c r="W108" s="51"/>
      <c r="X108" s="51"/>
    </row>
    <row r="109" spans="1:24" s="1" customFormat="1" ht="12.75">
      <c r="A109" s="2"/>
      <c r="B109" s="214"/>
      <c r="C109" s="14"/>
      <c r="D109" s="205"/>
      <c r="W109" s="51"/>
      <c r="X109" s="51"/>
    </row>
    <row r="110" spans="1:24" s="1" customFormat="1" ht="12.75">
      <c r="A110" s="2"/>
      <c r="B110" s="214"/>
      <c r="C110" s="14"/>
      <c r="D110" s="205"/>
      <c r="W110" s="51"/>
      <c r="X110" s="51"/>
    </row>
    <row r="111" spans="1:24" s="1" customFormat="1" ht="12.75">
      <c r="A111" s="2"/>
      <c r="B111" s="214"/>
      <c r="C111" s="14"/>
      <c r="D111" s="205"/>
      <c r="W111" s="51"/>
      <c r="X111" s="51"/>
    </row>
    <row r="112" spans="1:24" s="1" customFormat="1" ht="12.75">
      <c r="A112" s="2"/>
      <c r="B112" s="214"/>
      <c r="C112" s="14"/>
      <c r="D112" s="205"/>
      <c r="W112" s="51"/>
      <c r="X112" s="51"/>
    </row>
    <row r="113" spans="1:24" s="1" customFormat="1" ht="12.75">
      <c r="A113" s="2"/>
      <c r="B113" s="214"/>
      <c r="C113" s="14"/>
      <c r="D113" s="205"/>
      <c r="W113" s="51"/>
      <c r="X113" s="51"/>
    </row>
    <row r="114" spans="1:24" s="1" customFormat="1" ht="12.75">
      <c r="A114" s="2"/>
      <c r="B114" s="214"/>
      <c r="C114" s="14"/>
      <c r="D114" s="205"/>
      <c r="W114" s="51"/>
      <c r="X114" s="51"/>
    </row>
    <row r="115" spans="1:24" s="1" customFormat="1" ht="12.75">
      <c r="A115" s="2"/>
      <c r="B115" s="214"/>
      <c r="C115" s="14"/>
      <c r="D115" s="205"/>
      <c r="W115" s="51"/>
      <c r="X115" s="51"/>
    </row>
    <row r="116" spans="1:24" s="1" customFormat="1" ht="12.75">
      <c r="A116" s="2"/>
      <c r="B116" s="214"/>
      <c r="C116" s="14"/>
      <c r="D116" s="205"/>
      <c r="W116" s="51"/>
      <c r="X116" s="51"/>
    </row>
    <row r="117" spans="1:24" s="1" customFormat="1" ht="12.75">
      <c r="A117" s="2"/>
      <c r="B117" s="214"/>
      <c r="C117" s="14"/>
      <c r="D117" s="205"/>
      <c r="W117" s="51"/>
      <c r="X117" s="51"/>
    </row>
    <row r="118" spans="1:24" s="1" customFormat="1" ht="12.75">
      <c r="A118" s="2"/>
      <c r="B118" s="214"/>
      <c r="C118" s="14"/>
      <c r="D118" s="205"/>
      <c r="W118" s="51"/>
      <c r="X118" s="51"/>
    </row>
    <row r="119" spans="1:24" s="1" customFormat="1" ht="12.75">
      <c r="A119" s="2"/>
      <c r="B119" s="214"/>
      <c r="C119" s="14"/>
      <c r="D119" s="205"/>
      <c r="W119" s="51"/>
      <c r="X119" s="51"/>
    </row>
    <row r="120" spans="1:24" s="1" customFormat="1" ht="12.75">
      <c r="A120" s="2"/>
      <c r="B120" s="214"/>
      <c r="C120" s="14"/>
      <c r="D120" s="205"/>
      <c r="W120" s="51"/>
      <c r="X120" s="51"/>
    </row>
    <row r="121" spans="1:24" s="1" customFormat="1" ht="12.75">
      <c r="A121" s="2"/>
      <c r="B121" s="214"/>
      <c r="C121" s="14"/>
      <c r="D121" s="205"/>
      <c r="W121" s="51"/>
      <c r="X121" s="51"/>
    </row>
    <row r="122" spans="1:24" s="1" customFormat="1" ht="12.75">
      <c r="A122" s="2"/>
      <c r="B122" s="214"/>
      <c r="C122" s="14"/>
      <c r="D122" s="205"/>
      <c r="W122" s="51"/>
      <c r="X122" s="51"/>
    </row>
    <row r="123" spans="1:24" s="1" customFormat="1" ht="12.75">
      <c r="A123" s="2"/>
      <c r="B123" s="214"/>
      <c r="C123" s="14"/>
      <c r="D123" s="205"/>
      <c r="W123" s="51"/>
      <c r="X123" s="51"/>
    </row>
    <row r="124" spans="1:24" s="1" customFormat="1" ht="12.75">
      <c r="A124" s="2"/>
      <c r="B124" s="214"/>
      <c r="C124" s="14"/>
      <c r="D124" s="205"/>
      <c r="W124" s="51"/>
      <c r="X124" s="51"/>
    </row>
    <row r="125" spans="1:24" s="1" customFormat="1" ht="12.75">
      <c r="A125" s="2"/>
      <c r="B125" s="214"/>
      <c r="C125" s="14"/>
      <c r="D125" s="205"/>
      <c r="W125" s="51"/>
      <c r="X125" s="51"/>
    </row>
    <row r="126" spans="1:24" s="1" customFormat="1" ht="12.75">
      <c r="A126" s="2"/>
      <c r="B126" s="214"/>
      <c r="C126" s="14"/>
      <c r="D126" s="205"/>
      <c r="W126" s="51"/>
      <c r="X126" s="51"/>
    </row>
    <row r="127" spans="1:24" s="1" customFormat="1" ht="12.75">
      <c r="A127" s="2"/>
      <c r="B127" s="214"/>
      <c r="C127" s="14"/>
      <c r="D127" s="205"/>
      <c r="W127" s="51"/>
      <c r="X127" s="51"/>
    </row>
    <row r="128" spans="1:24" s="1" customFormat="1" ht="12.75">
      <c r="A128" s="2"/>
      <c r="B128" s="214"/>
      <c r="C128" s="14"/>
      <c r="D128" s="205"/>
      <c r="W128" s="51"/>
      <c r="X128" s="51"/>
    </row>
    <row r="129" spans="1:24" s="1" customFormat="1" ht="12.75">
      <c r="A129" s="2"/>
      <c r="B129" s="214"/>
      <c r="C129" s="14"/>
      <c r="D129" s="205"/>
      <c r="W129" s="51"/>
      <c r="X129" s="51"/>
    </row>
    <row r="130" spans="1:24" s="1" customFormat="1" ht="12.75">
      <c r="A130" s="2"/>
      <c r="B130" s="214"/>
      <c r="C130" s="14"/>
      <c r="D130" s="205"/>
      <c r="W130" s="51"/>
      <c r="X130" s="51"/>
    </row>
    <row r="131" spans="1:24" s="1" customFormat="1" ht="12.75">
      <c r="A131" s="2"/>
      <c r="B131" s="214"/>
      <c r="C131" s="14"/>
      <c r="D131" s="205"/>
      <c r="W131" s="51"/>
      <c r="X131" s="51"/>
    </row>
    <row r="132" spans="1:24" s="1" customFormat="1" ht="12.75">
      <c r="A132" s="2"/>
      <c r="B132" s="214"/>
      <c r="C132" s="14"/>
      <c r="D132" s="205"/>
      <c r="W132" s="51"/>
      <c r="X132" s="51"/>
    </row>
    <row r="133" spans="1:24" s="1" customFormat="1" ht="12.75">
      <c r="A133" s="2"/>
      <c r="B133" s="214"/>
      <c r="C133" s="14"/>
      <c r="D133" s="205"/>
      <c r="W133" s="51"/>
      <c r="X133" s="51"/>
    </row>
    <row r="134" spans="1:24" s="1" customFormat="1" ht="12.75">
      <c r="A134" s="2"/>
      <c r="B134" s="214"/>
      <c r="C134" s="14"/>
      <c r="D134" s="205"/>
      <c r="W134" s="51"/>
      <c r="X134" s="51"/>
    </row>
    <row r="135" spans="1:24" s="1" customFormat="1" ht="12.75">
      <c r="A135" s="2"/>
      <c r="B135" s="214"/>
      <c r="C135" s="14"/>
      <c r="D135" s="205"/>
      <c r="W135" s="51"/>
      <c r="X135" s="51"/>
    </row>
    <row r="136" spans="1:24" s="1" customFormat="1" ht="12.75">
      <c r="A136" s="2"/>
      <c r="B136" s="214"/>
      <c r="C136" s="14"/>
      <c r="D136" s="205"/>
      <c r="W136" s="51"/>
      <c r="X136" s="51"/>
    </row>
    <row r="137" spans="1:24" s="1" customFormat="1" ht="12.75">
      <c r="A137" s="2"/>
      <c r="B137" s="214"/>
      <c r="C137" s="14"/>
      <c r="D137" s="205"/>
      <c r="W137" s="51"/>
      <c r="X137" s="51"/>
    </row>
    <row r="138" spans="1:24" s="1" customFormat="1" ht="12.75">
      <c r="A138" s="2"/>
      <c r="B138" s="214"/>
      <c r="C138" s="14"/>
      <c r="D138" s="205"/>
      <c r="W138" s="51"/>
      <c r="X138" s="51"/>
    </row>
    <row r="139" spans="1:24" s="1" customFormat="1" ht="12.75">
      <c r="A139" s="2"/>
      <c r="B139" s="214"/>
      <c r="C139" s="14"/>
      <c r="D139" s="205"/>
      <c r="W139" s="51"/>
      <c r="X139" s="51"/>
    </row>
    <row r="140" spans="1:24" s="1" customFormat="1" ht="12.75">
      <c r="A140" s="2"/>
      <c r="B140" s="214"/>
      <c r="C140" s="14"/>
      <c r="D140" s="205"/>
      <c r="W140" s="51"/>
      <c r="X140" s="51"/>
    </row>
    <row r="141" spans="1:24" s="1" customFormat="1" ht="12.75">
      <c r="A141" s="2"/>
      <c r="B141" s="214"/>
      <c r="C141" s="14"/>
      <c r="D141" s="205"/>
      <c r="W141" s="51"/>
      <c r="X141" s="51"/>
    </row>
    <row r="142" spans="1:24" s="1" customFormat="1" ht="12.75">
      <c r="A142" s="2"/>
      <c r="B142" s="214"/>
      <c r="C142" s="14"/>
      <c r="D142" s="205"/>
      <c r="W142" s="51"/>
      <c r="X142" s="51"/>
    </row>
    <row r="143" spans="1:24" s="1" customFormat="1" ht="12.75">
      <c r="A143" s="2"/>
      <c r="B143" s="214"/>
      <c r="C143" s="14"/>
      <c r="D143" s="205"/>
      <c r="W143" s="51"/>
      <c r="X143" s="51"/>
    </row>
    <row r="144" spans="1:24" s="1" customFormat="1" ht="12.75">
      <c r="A144" s="2"/>
      <c r="B144" s="214"/>
      <c r="C144" s="14"/>
      <c r="D144" s="205"/>
      <c r="W144" s="51"/>
      <c r="X144" s="51"/>
    </row>
    <row r="145" spans="1:24" s="1" customFormat="1" ht="12.75">
      <c r="A145" s="2"/>
      <c r="B145" s="214"/>
      <c r="C145" s="14"/>
      <c r="D145" s="205"/>
      <c r="W145" s="51"/>
      <c r="X145" s="51"/>
    </row>
    <row r="146" spans="1:24" s="1" customFormat="1" ht="12.75">
      <c r="A146" s="2"/>
      <c r="B146" s="214"/>
      <c r="C146" s="14"/>
      <c r="D146" s="205"/>
      <c r="W146" s="51"/>
      <c r="X146" s="51"/>
    </row>
    <row r="147" spans="1:24" s="1" customFormat="1" ht="12.75">
      <c r="A147" s="2"/>
      <c r="B147" s="214"/>
      <c r="C147" s="14"/>
      <c r="D147" s="205"/>
      <c r="W147" s="51"/>
      <c r="X147" s="51"/>
    </row>
    <row r="148" spans="1:24" s="1" customFormat="1" ht="12.75">
      <c r="A148" s="2"/>
      <c r="B148" s="214"/>
      <c r="C148" s="14"/>
      <c r="D148" s="205"/>
      <c r="W148" s="51"/>
      <c r="X148" s="51"/>
    </row>
    <row r="149" spans="1:24" s="1" customFormat="1" ht="12.75">
      <c r="A149" s="2"/>
      <c r="B149" s="214"/>
      <c r="C149" s="14"/>
      <c r="D149" s="205"/>
      <c r="W149" s="51"/>
      <c r="X149" s="51"/>
    </row>
    <row r="150" spans="1:24" s="1" customFormat="1" ht="12.75">
      <c r="A150" s="2"/>
      <c r="B150" s="214"/>
      <c r="C150" s="14"/>
      <c r="D150" s="205"/>
      <c r="W150" s="51"/>
      <c r="X150" s="51"/>
    </row>
    <row r="151" spans="1:24" s="1" customFormat="1" ht="12.75">
      <c r="A151" s="2"/>
      <c r="B151" s="214"/>
      <c r="C151" s="14"/>
      <c r="D151" s="205"/>
      <c r="W151" s="51"/>
      <c r="X151" s="51"/>
    </row>
    <row r="152" spans="1:24" s="1" customFormat="1" ht="12.75">
      <c r="A152" s="2"/>
      <c r="B152" s="214"/>
      <c r="C152" s="14"/>
      <c r="D152" s="205"/>
      <c r="W152" s="51"/>
      <c r="X152" s="51"/>
    </row>
    <row r="153" spans="1:24" s="1" customFormat="1" ht="12.75">
      <c r="A153" s="2"/>
      <c r="B153" s="214"/>
      <c r="C153" s="14"/>
      <c r="D153" s="205"/>
      <c r="W153" s="51"/>
      <c r="X153" s="51"/>
    </row>
    <row r="154" spans="1:24" s="1" customFormat="1" ht="12.75">
      <c r="A154" s="2"/>
      <c r="B154" s="214"/>
      <c r="C154" s="14"/>
      <c r="D154" s="205"/>
      <c r="W154" s="51"/>
      <c r="X154" s="51"/>
    </row>
    <row r="155" spans="1:24" s="1" customFormat="1" ht="12.75">
      <c r="A155" s="2"/>
      <c r="B155" s="214"/>
      <c r="C155" s="14"/>
      <c r="D155" s="205"/>
      <c r="W155" s="51"/>
      <c r="X155" s="51"/>
    </row>
    <row r="156" spans="1:24" s="1" customFormat="1" ht="12.75">
      <c r="A156" s="2"/>
      <c r="B156" s="214"/>
      <c r="C156" s="14"/>
      <c r="D156" s="205"/>
      <c r="W156" s="51"/>
      <c r="X156" s="51"/>
    </row>
    <row r="157" spans="1:24" s="1" customFormat="1" ht="12.75">
      <c r="A157" s="2"/>
      <c r="B157" s="214"/>
      <c r="C157" s="14"/>
      <c r="D157" s="205"/>
      <c r="W157" s="51"/>
      <c r="X157" s="51"/>
    </row>
    <row r="158" spans="1:24" s="1" customFormat="1" ht="12.75">
      <c r="A158" s="2"/>
      <c r="B158" s="214"/>
      <c r="C158" s="14"/>
      <c r="D158" s="205"/>
      <c r="W158" s="51"/>
      <c r="X158" s="51"/>
    </row>
    <row r="159" spans="1:24" s="1" customFormat="1" ht="12.75">
      <c r="A159" s="2"/>
      <c r="B159" s="214"/>
      <c r="C159" s="14"/>
      <c r="D159" s="205"/>
      <c r="W159" s="51"/>
      <c r="X159" s="51"/>
    </row>
    <row r="160" spans="1:24" s="1" customFormat="1" ht="12.75">
      <c r="A160" s="2"/>
      <c r="B160" s="214"/>
      <c r="C160" s="14"/>
      <c r="D160" s="205"/>
      <c r="W160" s="51"/>
      <c r="X160" s="51"/>
    </row>
    <row r="161" spans="1:24" s="1" customFormat="1" ht="12.75">
      <c r="A161" s="2"/>
      <c r="B161" s="214"/>
      <c r="C161" s="14"/>
      <c r="D161" s="205"/>
      <c r="W161" s="51"/>
      <c r="X161" s="51"/>
    </row>
    <row r="162" spans="1:24" s="1" customFormat="1" ht="12.75">
      <c r="A162" s="2"/>
      <c r="B162" s="214"/>
      <c r="C162" s="14"/>
      <c r="D162" s="205"/>
      <c r="W162" s="51"/>
      <c r="X162" s="51"/>
    </row>
    <row r="163" spans="1:24" s="1" customFormat="1" ht="12.75">
      <c r="A163" s="2"/>
      <c r="B163" s="214"/>
      <c r="C163" s="14"/>
      <c r="D163" s="205"/>
      <c r="W163" s="51"/>
      <c r="X163" s="51"/>
    </row>
    <row r="164" spans="1:24" s="1" customFormat="1" ht="12.75">
      <c r="A164" s="2"/>
      <c r="B164" s="214"/>
      <c r="C164" s="14"/>
      <c r="D164" s="205"/>
      <c r="W164" s="51"/>
      <c r="X164" s="51"/>
    </row>
    <row r="165" spans="1:24" s="1" customFormat="1" ht="12.75">
      <c r="A165" s="2"/>
      <c r="B165" s="214"/>
      <c r="C165" s="14"/>
      <c r="D165" s="205"/>
      <c r="W165" s="51"/>
      <c r="X165" s="51"/>
    </row>
    <row r="166" spans="1:24" s="1" customFormat="1" ht="12.75">
      <c r="A166" s="2"/>
      <c r="B166" s="214"/>
      <c r="C166" s="14"/>
      <c r="D166" s="205"/>
      <c r="W166" s="51"/>
      <c r="X166" s="51"/>
    </row>
    <row r="167" spans="1:24" s="1" customFormat="1" ht="12.75">
      <c r="A167" s="2"/>
      <c r="B167" s="214"/>
      <c r="C167" s="14"/>
      <c r="D167" s="205"/>
      <c r="W167" s="51"/>
      <c r="X167" s="51"/>
    </row>
    <row r="168" spans="1:24" s="1" customFormat="1" ht="12.75">
      <c r="A168" s="2"/>
      <c r="B168" s="214"/>
      <c r="C168" s="14"/>
      <c r="D168" s="205"/>
      <c r="W168" s="51"/>
      <c r="X168" s="51"/>
    </row>
    <row r="169" spans="1:24" s="1" customFormat="1" ht="12.75">
      <c r="A169" s="2"/>
      <c r="B169" s="214"/>
      <c r="C169" s="14"/>
      <c r="D169" s="205"/>
      <c r="W169" s="51"/>
      <c r="X169" s="51"/>
    </row>
    <row r="170" spans="1:24" s="1" customFormat="1" ht="12.75">
      <c r="A170" s="2"/>
      <c r="B170" s="214"/>
      <c r="C170" s="14"/>
      <c r="D170" s="205"/>
      <c r="W170" s="51"/>
      <c r="X170" s="51"/>
    </row>
    <row r="171" spans="1:24" s="1" customFormat="1" ht="12.75">
      <c r="A171" s="2"/>
      <c r="B171" s="214"/>
      <c r="C171" s="14"/>
      <c r="D171" s="205"/>
      <c r="W171" s="51"/>
      <c r="X171" s="51"/>
    </row>
    <row r="172" spans="1:24" s="1" customFormat="1" ht="12.75">
      <c r="A172" s="2"/>
      <c r="B172" s="214"/>
      <c r="C172" s="14"/>
      <c r="D172" s="205"/>
      <c r="W172" s="51"/>
      <c r="X172" s="51"/>
    </row>
    <row r="173" spans="1:24" s="1" customFormat="1" ht="12.75">
      <c r="A173" s="2"/>
      <c r="B173" s="214"/>
      <c r="C173" s="14"/>
      <c r="D173" s="205"/>
      <c r="W173" s="51"/>
      <c r="X173" s="51"/>
    </row>
    <row r="174" spans="1:24" s="1" customFormat="1" ht="12.75">
      <c r="A174" s="2"/>
      <c r="B174" s="214"/>
      <c r="C174" s="14"/>
      <c r="D174" s="205"/>
      <c r="W174" s="51"/>
      <c r="X174" s="51"/>
    </row>
    <row r="175" spans="1:24" s="1" customFormat="1" ht="12.75">
      <c r="A175" s="2"/>
      <c r="B175" s="214"/>
      <c r="C175" s="14"/>
      <c r="D175" s="205"/>
      <c r="W175" s="51"/>
      <c r="X175" s="51"/>
    </row>
    <row r="176" spans="1:24" s="1" customFormat="1" ht="12.75">
      <c r="A176" s="2"/>
      <c r="B176" s="214"/>
      <c r="C176" s="14"/>
      <c r="D176" s="205"/>
      <c r="W176" s="51"/>
      <c r="X176" s="51"/>
    </row>
    <row r="177" spans="1:24" s="1" customFormat="1" ht="12.75">
      <c r="A177" s="2"/>
      <c r="B177" s="214"/>
      <c r="C177" s="14"/>
      <c r="D177" s="205"/>
      <c r="W177" s="51"/>
      <c r="X177" s="51"/>
    </row>
    <row r="178" spans="1:24" s="1" customFormat="1" ht="12.75">
      <c r="A178" s="2"/>
      <c r="B178" s="214"/>
      <c r="C178" s="14"/>
      <c r="D178" s="205"/>
      <c r="W178" s="51"/>
      <c r="X178" s="51"/>
    </row>
    <row r="179" spans="1:24" s="1" customFormat="1" ht="12.75">
      <c r="A179" s="2"/>
      <c r="B179" s="214"/>
      <c r="C179" s="14"/>
      <c r="D179" s="205"/>
      <c r="W179" s="51"/>
      <c r="X179" s="51"/>
    </row>
    <row r="180" spans="1:24" s="1" customFormat="1" ht="12.75">
      <c r="A180" s="2"/>
      <c r="B180" s="214"/>
      <c r="C180" s="14"/>
      <c r="D180" s="205"/>
      <c r="W180" s="51"/>
      <c r="X180" s="51"/>
    </row>
    <row r="181" spans="1:24" s="1" customFormat="1" ht="12.75">
      <c r="A181" s="2"/>
      <c r="B181" s="214"/>
      <c r="C181" s="14"/>
      <c r="D181" s="205"/>
      <c r="W181" s="51"/>
      <c r="X181" s="51"/>
    </row>
    <row r="182" spans="1:24" s="1" customFormat="1" ht="12.75">
      <c r="A182" s="2"/>
      <c r="B182" s="214"/>
      <c r="C182" s="14"/>
      <c r="D182" s="205"/>
      <c r="W182" s="51"/>
      <c r="X182" s="51"/>
    </row>
    <row r="183" spans="1:24" s="1" customFormat="1" ht="12.75">
      <c r="A183" s="2"/>
      <c r="B183" s="214"/>
      <c r="C183" s="14"/>
      <c r="D183" s="205"/>
      <c r="W183" s="51"/>
      <c r="X183" s="51"/>
    </row>
    <row r="184" spans="1:24" s="1" customFormat="1" ht="12.75">
      <c r="A184" s="2"/>
      <c r="B184" s="214"/>
      <c r="C184" s="14"/>
      <c r="D184" s="205"/>
      <c r="W184" s="51"/>
      <c r="X184" s="51"/>
    </row>
    <row r="185" spans="1:24" s="1" customFormat="1" ht="12.75">
      <c r="A185" s="2"/>
      <c r="B185" s="214"/>
      <c r="C185" s="14"/>
      <c r="D185" s="205"/>
      <c r="W185" s="51"/>
      <c r="X185" s="51"/>
    </row>
    <row r="186" spans="1:24" s="1" customFormat="1" ht="12.75">
      <c r="A186" s="2"/>
      <c r="B186" s="214"/>
      <c r="C186" s="14"/>
      <c r="D186" s="205"/>
      <c r="W186" s="51"/>
      <c r="X186" s="51"/>
    </row>
    <row r="187" spans="1:24" s="1" customFormat="1" ht="12.75">
      <c r="A187" s="2"/>
      <c r="B187" s="214"/>
      <c r="C187" s="14"/>
      <c r="D187" s="205"/>
      <c r="W187" s="51"/>
      <c r="X187" s="51"/>
    </row>
    <row r="188" spans="1:24" s="1" customFormat="1" ht="12.75">
      <c r="A188" s="2"/>
      <c r="B188" s="214"/>
      <c r="C188" s="14"/>
      <c r="D188" s="205"/>
      <c r="W188" s="51"/>
      <c r="X188" s="51"/>
    </row>
    <row r="189" spans="1:24" s="1" customFormat="1" ht="12.75">
      <c r="A189" s="2"/>
      <c r="B189" s="214"/>
      <c r="C189" s="14"/>
      <c r="D189" s="205"/>
      <c r="W189" s="51"/>
      <c r="X189" s="51"/>
    </row>
    <row r="190" spans="1:24" s="1" customFormat="1" ht="12.75">
      <c r="A190" s="2"/>
      <c r="B190" s="214"/>
      <c r="C190" s="14"/>
      <c r="D190" s="205"/>
      <c r="W190" s="51"/>
      <c r="X190" s="51"/>
    </row>
    <row r="191" spans="1:24" s="1" customFormat="1" ht="12.75">
      <c r="A191" s="2"/>
      <c r="B191" s="214"/>
      <c r="C191" s="14"/>
      <c r="D191" s="205"/>
      <c r="W191" s="51"/>
      <c r="X191" s="51"/>
    </row>
    <row r="192" spans="1:24" s="1" customFormat="1" ht="12.75">
      <c r="A192" s="2"/>
      <c r="B192" s="214"/>
      <c r="C192" s="14"/>
      <c r="D192" s="205"/>
      <c r="W192" s="51"/>
      <c r="X192" s="51"/>
    </row>
    <row r="193" spans="1:24" s="1" customFormat="1" ht="12.75">
      <c r="A193" s="2"/>
      <c r="B193" s="214"/>
      <c r="C193" s="14"/>
      <c r="D193" s="205"/>
      <c r="W193" s="51"/>
      <c r="X193" s="51"/>
    </row>
    <row r="194" spans="1:24" s="1" customFormat="1" ht="12.75">
      <c r="A194" s="2"/>
      <c r="B194" s="214"/>
      <c r="C194" s="14"/>
      <c r="D194" s="205"/>
      <c r="W194" s="51"/>
      <c r="X194" s="51"/>
    </row>
    <row r="195" spans="1:24" s="1" customFormat="1" ht="12.75">
      <c r="A195" s="2"/>
      <c r="B195" s="214"/>
      <c r="C195" s="14"/>
      <c r="D195" s="205"/>
      <c r="W195" s="51"/>
      <c r="X195" s="51"/>
    </row>
    <row r="196" spans="1:24" s="1" customFormat="1" ht="12.75">
      <c r="A196" s="2"/>
      <c r="B196" s="214"/>
      <c r="C196" s="14"/>
      <c r="D196" s="205"/>
      <c r="W196" s="51"/>
      <c r="X196" s="51"/>
    </row>
    <row r="197" spans="1:24" s="1" customFormat="1" ht="12.75">
      <c r="A197" s="2"/>
      <c r="B197" s="214"/>
      <c r="C197" s="14"/>
      <c r="D197" s="205"/>
      <c r="W197" s="51"/>
      <c r="X197" s="51"/>
    </row>
    <row r="198" spans="1:24" s="1" customFormat="1" ht="12.75">
      <c r="A198" s="2"/>
      <c r="B198" s="214"/>
      <c r="C198" s="14"/>
      <c r="D198" s="205"/>
      <c r="W198" s="51"/>
      <c r="X198" s="51"/>
    </row>
    <row r="199" spans="1:24" s="1" customFormat="1" ht="12.75">
      <c r="A199" s="2"/>
      <c r="B199" s="214"/>
      <c r="C199" s="14"/>
      <c r="D199" s="205"/>
      <c r="W199" s="51"/>
      <c r="X199" s="51"/>
    </row>
    <row r="200" spans="1:24" s="1" customFormat="1" ht="12.75">
      <c r="A200" s="2"/>
      <c r="B200" s="214"/>
      <c r="C200" s="14"/>
      <c r="D200" s="205"/>
      <c r="W200" s="51"/>
      <c r="X200" s="51"/>
    </row>
    <row r="201" spans="1:24" s="1" customFormat="1" ht="12.75">
      <c r="A201" s="2"/>
      <c r="B201" s="214"/>
      <c r="C201" s="14"/>
      <c r="D201" s="205"/>
      <c r="W201" s="51"/>
      <c r="X201" s="51"/>
    </row>
    <row r="202" spans="1:24" s="1" customFormat="1" ht="12.75">
      <c r="A202" s="2"/>
      <c r="B202" s="214"/>
      <c r="C202" s="14"/>
      <c r="D202" s="205"/>
      <c r="W202" s="51"/>
      <c r="X202" s="51"/>
    </row>
    <row r="203" spans="1:24" s="1" customFormat="1" ht="12.75">
      <c r="A203" s="2"/>
      <c r="B203" s="214"/>
      <c r="C203" s="14"/>
      <c r="D203" s="205"/>
      <c r="W203" s="51"/>
      <c r="X203" s="51"/>
    </row>
    <row r="204" spans="1:24" s="1" customFormat="1" ht="12.75">
      <c r="A204" s="2"/>
      <c r="B204" s="214"/>
      <c r="C204" s="14"/>
      <c r="D204" s="205"/>
      <c r="W204" s="51"/>
      <c r="X204" s="51"/>
    </row>
    <row r="205" spans="1:24" s="1" customFormat="1" ht="12.75">
      <c r="A205" s="2"/>
      <c r="B205" s="214"/>
      <c r="C205" s="14"/>
      <c r="D205" s="205"/>
      <c r="W205" s="51"/>
      <c r="X205" s="51"/>
    </row>
    <row r="206" spans="1:24" s="1" customFormat="1" ht="12.75">
      <c r="A206" s="2"/>
      <c r="B206" s="214"/>
      <c r="C206" s="14"/>
      <c r="D206" s="205"/>
      <c r="W206" s="51"/>
      <c r="X206" s="51"/>
    </row>
    <row r="207" spans="1:24" s="1" customFormat="1" ht="12.75">
      <c r="A207" s="2"/>
      <c r="B207" s="214"/>
      <c r="C207" s="14"/>
      <c r="D207" s="205"/>
      <c r="W207" s="51"/>
      <c r="X207" s="51"/>
    </row>
    <row r="208" spans="1:24" s="1" customFormat="1" ht="12.75">
      <c r="A208" s="2"/>
      <c r="B208" s="214"/>
      <c r="C208" s="14"/>
      <c r="D208" s="205"/>
      <c r="W208" s="51"/>
      <c r="X208" s="51"/>
    </row>
    <row r="209" spans="1:24" s="1" customFormat="1" ht="12.75">
      <c r="A209" s="2"/>
      <c r="B209" s="214"/>
      <c r="C209" s="14"/>
      <c r="D209" s="205"/>
      <c r="W209" s="51"/>
      <c r="X209" s="51"/>
    </row>
    <row r="210" spans="1:24" s="1" customFormat="1" ht="12.75">
      <c r="A210" s="2"/>
      <c r="B210" s="214"/>
      <c r="C210" s="14"/>
      <c r="D210" s="205"/>
      <c r="W210" s="51"/>
      <c r="X210" s="51"/>
    </row>
    <row r="211" spans="1:24" s="1" customFormat="1" ht="12.75">
      <c r="A211" s="2"/>
      <c r="B211" s="214"/>
      <c r="C211" s="14"/>
      <c r="D211" s="205"/>
      <c r="W211" s="51"/>
      <c r="X211" s="51"/>
    </row>
    <row r="212" spans="1:24" s="1" customFormat="1" ht="12.75">
      <c r="A212" s="2"/>
      <c r="B212" s="214"/>
      <c r="C212" s="14"/>
      <c r="D212" s="205"/>
      <c r="W212" s="51"/>
      <c r="X212" s="51"/>
    </row>
    <row r="213" spans="1:24" s="1" customFormat="1" ht="12.75">
      <c r="A213" s="2"/>
      <c r="B213" s="214"/>
      <c r="C213" s="14"/>
      <c r="D213" s="205"/>
      <c r="W213" s="51"/>
      <c r="X213" s="51"/>
    </row>
    <row r="214" spans="1:24" s="1" customFormat="1" ht="12.75">
      <c r="A214" s="2"/>
      <c r="B214" s="214"/>
      <c r="C214" s="14"/>
      <c r="D214" s="205"/>
      <c r="W214" s="51"/>
      <c r="X214" s="51"/>
    </row>
    <row r="215" spans="1:24" s="1" customFormat="1" ht="12.75">
      <c r="A215" s="2"/>
      <c r="B215" s="214"/>
      <c r="C215" s="14"/>
      <c r="D215" s="205"/>
      <c r="W215" s="51"/>
      <c r="X215" s="51"/>
    </row>
    <row r="216" spans="1:24" s="1" customFormat="1" ht="12.75">
      <c r="A216" s="2"/>
      <c r="B216" s="214"/>
      <c r="C216" s="14"/>
      <c r="D216" s="205"/>
      <c r="W216" s="51"/>
      <c r="X216" s="51"/>
    </row>
    <row r="217" spans="1:24" s="1" customFormat="1" ht="12.75">
      <c r="A217" s="2"/>
      <c r="B217" s="214"/>
      <c r="C217" s="14"/>
      <c r="D217" s="205"/>
      <c r="W217" s="51"/>
      <c r="X217" s="51"/>
    </row>
    <row r="218" spans="1:24" s="1" customFormat="1" ht="12.75">
      <c r="A218" s="2"/>
      <c r="B218" s="214"/>
      <c r="C218" s="14"/>
      <c r="D218" s="205"/>
      <c r="W218" s="51"/>
      <c r="X218" s="51"/>
    </row>
    <row r="219" spans="1:24" s="1" customFormat="1" ht="12.75">
      <c r="A219" s="2"/>
      <c r="B219" s="214"/>
      <c r="C219" s="14"/>
      <c r="D219" s="205"/>
      <c r="W219" s="51"/>
      <c r="X219" s="51"/>
    </row>
    <row r="220" spans="1:24" s="1" customFormat="1" ht="12.75">
      <c r="A220" s="2"/>
      <c r="B220" s="214"/>
      <c r="C220" s="14"/>
      <c r="D220" s="205"/>
      <c r="W220" s="51"/>
      <c r="X220" s="51"/>
    </row>
    <row r="221" spans="1:24" s="1" customFormat="1" ht="12.75">
      <c r="A221" s="2"/>
      <c r="B221" s="214"/>
      <c r="C221" s="14"/>
      <c r="D221" s="205"/>
      <c r="W221" s="51"/>
      <c r="X221" s="51"/>
    </row>
    <row r="222" spans="1:24" s="1" customFormat="1" ht="12.75">
      <c r="A222" s="2"/>
      <c r="B222" s="214"/>
      <c r="C222" s="14"/>
      <c r="D222" s="205"/>
      <c r="W222" s="51"/>
      <c r="X222" s="51"/>
    </row>
    <row r="223" spans="1:24" s="1" customFormat="1" ht="12.75">
      <c r="A223" s="2"/>
      <c r="B223" s="214"/>
      <c r="C223" s="14"/>
      <c r="D223" s="205"/>
      <c r="W223" s="51"/>
      <c r="X223" s="51"/>
    </row>
    <row r="224" spans="1:24" s="1" customFormat="1" ht="12.75">
      <c r="A224" s="2"/>
      <c r="B224" s="214"/>
      <c r="C224" s="14"/>
      <c r="D224" s="205"/>
      <c r="W224" s="51"/>
      <c r="X224" s="51"/>
    </row>
    <row r="225" spans="1:24" s="1" customFormat="1" ht="12.75">
      <c r="A225" s="2"/>
      <c r="B225" s="214"/>
      <c r="C225" s="14"/>
      <c r="D225" s="205"/>
      <c r="W225" s="51"/>
      <c r="X225" s="51"/>
    </row>
    <row r="226" spans="1:24" s="1" customFormat="1" ht="12.75">
      <c r="A226" s="2"/>
      <c r="B226" s="214"/>
      <c r="C226" s="14"/>
      <c r="D226" s="205"/>
      <c r="W226" s="51"/>
      <c r="X226" s="51"/>
    </row>
    <row r="227" spans="1:24" s="1" customFormat="1" ht="12.75">
      <c r="A227" s="2"/>
      <c r="B227" s="214"/>
      <c r="C227" s="14"/>
      <c r="D227" s="205"/>
      <c r="W227" s="51"/>
      <c r="X227" s="51"/>
    </row>
    <row r="228" spans="1:24" s="1" customFormat="1" ht="12.75">
      <c r="A228" s="2"/>
      <c r="B228" s="214"/>
      <c r="C228" s="14"/>
      <c r="D228" s="205"/>
      <c r="W228" s="51"/>
      <c r="X228" s="51"/>
    </row>
    <row r="229" spans="1:24" s="1" customFormat="1" ht="12.75">
      <c r="A229" s="2"/>
      <c r="B229" s="214"/>
      <c r="C229" s="14"/>
      <c r="D229" s="205"/>
      <c r="W229" s="51"/>
      <c r="X229" s="51"/>
    </row>
    <row r="230" spans="1:24" s="1" customFormat="1" ht="12.75">
      <c r="A230" s="2"/>
      <c r="B230" s="214"/>
      <c r="C230" s="14"/>
      <c r="D230" s="205"/>
      <c r="W230" s="51"/>
      <c r="X230" s="51"/>
    </row>
    <row r="231" spans="1:24" s="1" customFormat="1" ht="12.75">
      <c r="A231" s="2"/>
      <c r="B231" s="214"/>
      <c r="C231" s="14"/>
      <c r="D231" s="205"/>
      <c r="W231" s="51"/>
      <c r="X231" s="51"/>
    </row>
    <row r="232" spans="1:24" s="1" customFormat="1" ht="12.75">
      <c r="A232" s="2"/>
      <c r="B232" s="214"/>
      <c r="C232" s="14"/>
      <c r="D232" s="205"/>
      <c r="W232" s="51"/>
      <c r="X232" s="51"/>
    </row>
    <row r="233" spans="1:24" s="1" customFormat="1" ht="12.75">
      <c r="A233" s="2"/>
      <c r="B233" s="214"/>
      <c r="C233" s="14"/>
      <c r="D233" s="205"/>
      <c r="W233" s="51"/>
      <c r="X233" s="51"/>
    </row>
    <row r="234" spans="1:24" s="1" customFormat="1" ht="12.75">
      <c r="A234" s="2"/>
      <c r="B234" s="214"/>
      <c r="C234" s="14"/>
      <c r="D234" s="205"/>
      <c r="W234" s="51"/>
      <c r="X234" s="51"/>
    </row>
    <row r="235" spans="1:24" s="1" customFormat="1" ht="12.75">
      <c r="A235" s="2"/>
      <c r="B235" s="214"/>
      <c r="C235" s="14"/>
      <c r="D235" s="205"/>
      <c r="W235" s="51"/>
      <c r="X235" s="51"/>
    </row>
    <row r="236" spans="1:24" s="1" customFormat="1" ht="12.75">
      <c r="A236" s="2"/>
      <c r="B236" s="214"/>
      <c r="C236" s="14"/>
      <c r="D236" s="205"/>
      <c r="W236" s="51"/>
      <c r="X236" s="51"/>
    </row>
    <row r="237" spans="1:24" s="1" customFormat="1" ht="12.75">
      <c r="A237" s="2"/>
      <c r="B237" s="214"/>
      <c r="C237" s="14"/>
      <c r="D237" s="205"/>
      <c r="W237" s="51"/>
      <c r="X237" s="51"/>
    </row>
    <row r="238" spans="1:24" s="1" customFormat="1" ht="12.75">
      <c r="A238" s="2"/>
      <c r="B238" s="214"/>
      <c r="C238" s="14"/>
      <c r="D238" s="205"/>
      <c r="W238" s="51"/>
      <c r="X238" s="51"/>
    </row>
    <row r="239" spans="1:24" s="1" customFormat="1" ht="12.75">
      <c r="A239" s="2"/>
      <c r="B239" s="214"/>
      <c r="C239" s="14"/>
      <c r="D239" s="205"/>
      <c r="W239" s="51"/>
      <c r="X239" s="51"/>
    </row>
    <row r="240" spans="1:24" s="1" customFormat="1" ht="12.75">
      <c r="A240" s="2"/>
      <c r="B240" s="214"/>
      <c r="C240" s="14"/>
      <c r="D240" s="205"/>
      <c r="W240" s="51"/>
      <c r="X240" s="51"/>
    </row>
    <row r="241" spans="1:24" s="1" customFormat="1" ht="12.75">
      <c r="A241" s="2"/>
      <c r="B241" s="214"/>
      <c r="C241" s="14"/>
      <c r="D241" s="205"/>
      <c r="W241" s="51"/>
      <c r="X241" s="51"/>
    </row>
    <row r="242" spans="1:24" s="1" customFormat="1" ht="12.75">
      <c r="A242" s="2"/>
      <c r="B242" s="214"/>
      <c r="C242" s="14"/>
      <c r="D242" s="205"/>
      <c r="W242" s="51"/>
      <c r="X242" s="51"/>
    </row>
    <row r="243" spans="1:24" s="1" customFormat="1" ht="12.75">
      <c r="A243" s="2"/>
      <c r="B243" s="214"/>
      <c r="C243" s="14"/>
      <c r="D243" s="205"/>
      <c r="W243" s="51"/>
      <c r="X243" s="51"/>
    </row>
    <row r="244" spans="1:24" s="1" customFormat="1" ht="12.75">
      <c r="A244" s="2"/>
      <c r="B244" s="214"/>
      <c r="C244" s="14"/>
      <c r="D244" s="205"/>
      <c r="W244" s="51"/>
      <c r="X244" s="51"/>
    </row>
    <row r="245" spans="1:24" s="1" customFormat="1" ht="12.75">
      <c r="A245" s="2"/>
      <c r="B245" s="214"/>
      <c r="C245" s="14"/>
      <c r="D245" s="205"/>
      <c r="W245" s="51"/>
      <c r="X245" s="51"/>
    </row>
    <row r="246" spans="1:24" s="1" customFormat="1" ht="12.75">
      <c r="A246" s="2"/>
      <c r="B246" s="214"/>
      <c r="C246" s="14"/>
      <c r="D246" s="205"/>
      <c r="W246" s="51"/>
      <c r="X246" s="51"/>
    </row>
    <row r="247" spans="1:24" s="1" customFormat="1" ht="12.75">
      <c r="A247" s="2"/>
      <c r="B247" s="214"/>
      <c r="C247" s="14"/>
      <c r="D247" s="205"/>
      <c r="W247" s="51"/>
      <c r="X247" s="51"/>
    </row>
    <row r="248" spans="1:24" s="1" customFormat="1" ht="12.75">
      <c r="A248" s="2"/>
      <c r="B248" s="214"/>
      <c r="C248" s="14"/>
      <c r="D248" s="205"/>
      <c r="W248" s="51"/>
      <c r="X248" s="51"/>
    </row>
    <row r="249" spans="1:24" s="1" customFormat="1" ht="12.75">
      <c r="A249" s="2"/>
      <c r="B249" s="214"/>
      <c r="C249" s="14"/>
      <c r="D249" s="205"/>
      <c r="W249" s="51"/>
      <c r="X249" s="51"/>
    </row>
    <row r="250" spans="1:24" s="1" customFormat="1" ht="12.75">
      <c r="A250" s="2"/>
      <c r="B250" s="214"/>
      <c r="C250" s="14"/>
      <c r="D250" s="205"/>
      <c r="W250" s="51"/>
      <c r="X250" s="51"/>
    </row>
    <row r="251" spans="1:24" s="1" customFormat="1" ht="12.75">
      <c r="A251" s="2"/>
      <c r="B251" s="214"/>
      <c r="C251" s="14"/>
      <c r="D251" s="205"/>
      <c r="W251" s="51"/>
      <c r="X251" s="51"/>
    </row>
    <row r="252" spans="1:24" s="1" customFormat="1" ht="12.75">
      <c r="A252" s="2"/>
      <c r="B252" s="214"/>
      <c r="C252" s="14"/>
      <c r="D252" s="205"/>
      <c r="W252" s="51"/>
      <c r="X252" s="51"/>
    </row>
    <row r="253" spans="1:24" s="1" customFormat="1" ht="12.75">
      <c r="A253" s="2"/>
      <c r="B253" s="214"/>
      <c r="C253" s="14"/>
      <c r="D253" s="205"/>
      <c r="W253" s="51"/>
      <c r="X253" s="51"/>
    </row>
    <row r="254" spans="1:24" s="1" customFormat="1" ht="12.75">
      <c r="A254" s="2"/>
      <c r="B254" s="214"/>
      <c r="C254" s="14"/>
      <c r="D254" s="205"/>
      <c r="W254" s="51"/>
      <c r="X254" s="51"/>
    </row>
    <row r="255" spans="1:24" s="1" customFormat="1" ht="12.75">
      <c r="A255" s="2"/>
      <c r="B255" s="214"/>
      <c r="C255" s="14"/>
      <c r="D255" s="205"/>
      <c r="W255" s="51"/>
      <c r="X255" s="51"/>
    </row>
    <row r="256" spans="1:24" s="1" customFormat="1" ht="12.75">
      <c r="A256" s="2"/>
      <c r="B256" s="214"/>
      <c r="C256" s="14"/>
      <c r="D256" s="205"/>
      <c r="W256" s="51"/>
      <c r="X256" s="51"/>
    </row>
    <row r="257" spans="1:24" s="1" customFormat="1" ht="12.75">
      <c r="A257" s="2"/>
      <c r="B257" s="214"/>
      <c r="C257" s="14"/>
      <c r="D257" s="205"/>
      <c r="W257" s="51"/>
      <c r="X257" s="51"/>
    </row>
    <row r="258" spans="1:24" s="1" customFormat="1" ht="12.75">
      <c r="A258" s="2"/>
      <c r="B258" s="214"/>
      <c r="C258" s="14"/>
      <c r="D258" s="205"/>
      <c r="W258" s="51"/>
      <c r="X258" s="51"/>
    </row>
    <row r="259" spans="1:24" s="1" customFormat="1" ht="12.75">
      <c r="A259" s="2"/>
      <c r="B259" s="214"/>
      <c r="C259" s="14"/>
      <c r="D259" s="205"/>
      <c r="W259" s="51"/>
      <c r="X259" s="51"/>
    </row>
    <row r="260" spans="1:24" s="1" customFormat="1" ht="12.75">
      <c r="A260" s="2"/>
      <c r="B260" s="214"/>
      <c r="C260" s="14"/>
      <c r="D260" s="205"/>
      <c r="W260" s="51"/>
      <c r="X260" s="51"/>
    </row>
    <row r="261" spans="1:24" s="1" customFormat="1" ht="12.75">
      <c r="A261" s="2"/>
      <c r="B261" s="214"/>
      <c r="C261" s="14"/>
      <c r="D261" s="205"/>
      <c r="W261" s="51"/>
      <c r="X261" s="51"/>
    </row>
    <row r="262" spans="1:24" s="1" customFormat="1" ht="12.75">
      <c r="A262" s="2"/>
      <c r="B262" s="214"/>
      <c r="C262" s="14"/>
      <c r="D262" s="205"/>
      <c r="W262" s="51"/>
      <c r="X262" s="51"/>
    </row>
    <row r="263" spans="1:24" s="1" customFormat="1" ht="12.75">
      <c r="A263" s="2"/>
      <c r="B263" s="214"/>
      <c r="C263" s="14"/>
      <c r="D263" s="205"/>
      <c r="W263" s="51"/>
      <c r="X263" s="51"/>
    </row>
    <row r="264" spans="1:24" s="1" customFormat="1" ht="12.75">
      <c r="A264" s="2"/>
      <c r="B264" s="214"/>
      <c r="C264" s="14"/>
      <c r="D264" s="205"/>
      <c r="W264" s="51"/>
      <c r="X264" s="51"/>
    </row>
    <row r="265" spans="1:24" s="1" customFormat="1" ht="12.75">
      <c r="A265" s="2"/>
      <c r="B265" s="214"/>
      <c r="C265" s="14"/>
      <c r="D265" s="205"/>
      <c r="W265" s="51"/>
      <c r="X265" s="51"/>
    </row>
    <row r="266" spans="1:24" s="1" customFormat="1" ht="12.75">
      <c r="A266" s="2"/>
      <c r="B266" s="214"/>
      <c r="C266" s="14"/>
      <c r="D266" s="205"/>
      <c r="W266" s="51"/>
      <c r="X266" s="51"/>
    </row>
    <row r="267" spans="1:24" s="1" customFormat="1" ht="12.75">
      <c r="A267" s="2"/>
      <c r="B267" s="214"/>
      <c r="C267" s="14"/>
      <c r="D267" s="205"/>
      <c r="W267" s="51"/>
      <c r="X267" s="51"/>
    </row>
    <row r="268" spans="1:24" s="1" customFormat="1" ht="12.75">
      <c r="A268" s="2"/>
      <c r="B268" s="214"/>
      <c r="C268" s="14"/>
      <c r="D268" s="205"/>
      <c r="W268" s="51"/>
      <c r="X268" s="51"/>
    </row>
    <row r="269" spans="1:24" s="1" customFormat="1" ht="12.75">
      <c r="A269" s="2"/>
      <c r="B269" s="214"/>
      <c r="C269" s="14"/>
      <c r="D269" s="205"/>
      <c r="W269" s="51"/>
      <c r="X269" s="51"/>
    </row>
    <row r="270" spans="1:24" s="1" customFormat="1" ht="12.75">
      <c r="A270" s="2"/>
      <c r="B270" s="214"/>
      <c r="C270" s="14"/>
      <c r="D270" s="205"/>
      <c r="W270" s="51"/>
      <c r="X270" s="51"/>
    </row>
    <row r="271" spans="1:24" s="1" customFormat="1" ht="12.75">
      <c r="A271" s="2"/>
      <c r="B271" s="214"/>
      <c r="C271" s="14"/>
      <c r="D271" s="205"/>
      <c r="W271" s="51"/>
      <c r="X271" s="51"/>
    </row>
    <row r="272" spans="1:24" s="1" customFormat="1" ht="12.75">
      <c r="A272" s="2"/>
      <c r="B272" s="214"/>
      <c r="C272" s="14"/>
      <c r="D272" s="205"/>
      <c r="W272" s="51"/>
      <c r="X272" s="51"/>
    </row>
    <row r="273" spans="1:24" s="1" customFormat="1" ht="12.75">
      <c r="A273" s="2"/>
      <c r="B273" s="214"/>
      <c r="C273" s="14"/>
      <c r="D273" s="205"/>
      <c r="W273" s="51"/>
      <c r="X273" s="51"/>
    </row>
    <row r="274" spans="1:24" s="1" customFormat="1" ht="12.75">
      <c r="A274" s="2"/>
      <c r="B274" s="214"/>
      <c r="C274" s="14"/>
      <c r="D274" s="205"/>
      <c r="W274" s="51"/>
      <c r="X274" s="51"/>
    </row>
    <row r="275" spans="1:24" s="1" customFormat="1" ht="12.75">
      <c r="A275" s="2"/>
      <c r="B275" s="214"/>
      <c r="C275" s="14"/>
      <c r="D275" s="205"/>
      <c r="W275" s="51"/>
      <c r="X275" s="51"/>
    </row>
    <row r="276" spans="1:24" s="1" customFormat="1" ht="12.75">
      <c r="A276" s="2"/>
      <c r="B276" s="214"/>
      <c r="C276" s="14"/>
      <c r="D276" s="205"/>
      <c r="W276" s="51"/>
      <c r="X276" s="51"/>
    </row>
    <row r="277" spans="1:24" s="1" customFormat="1" ht="12.75">
      <c r="A277" s="2"/>
      <c r="B277" s="214"/>
      <c r="C277" s="14"/>
      <c r="D277" s="205"/>
      <c r="W277" s="51"/>
      <c r="X277" s="51"/>
    </row>
    <row r="278" spans="1:24" s="1" customFormat="1" ht="12.75">
      <c r="A278" s="2"/>
      <c r="B278" s="214"/>
      <c r="C278" s="14"/>
      <c r="D278" s="205"/>
      <c r="W278" s="51"/>
      <c r="X278" s="51"/>
    </row>
    <row r="279" spans="1:24" s="1" customFormat="1" ht="12.75">
      <c r="A279" s="2"/>
      <c r="B279" s="214"/>
      <c r="C279" s="14"/>
      <c r="D279" s="205"/>
      <c r="W279" s="51"/>
      <c r="X279" s="51"/>
    </row>
    <row r="280" spans="1:24" s="1" customFormat="1" ht="12.75">
      <c r="A280" s="2"/>
      <c r="B280" s="214"/>
      <c r="C280" s="14"/>
      <c r="D280" s="205"/>
      <c r="W280" s="51"/>
      <c r="X280" s="51"/>
    </row>
    <row r="281" spans="1:24" s="1" customFormat="1" ht="12.75">
      <c r="A281" s="2"/>
      <c r="B281" s="214"/>
      <c r="C281" s="14"/>
      <c r="D281" s="205"/>
      <c r="W281" s="51"/>
      <c r="X281" s="51"/>
    </row>
    <row r="282" spans="1:24" s="1" customFormat="1" ht="12.75">
      <c r="A282" s="2"/>
      <c r="B282" s="214"/>
      <c r="C282" s="14"/>
      <c r="D282" s="205"/>
      <c r="W282" s="51"/>
      <c r="X282" s="51"/>
    </row>
    <row r="283" spans="1:24" s="1" customFormat="1" ht="12.75">
      <c r="A283" s="2"/>
      <c r="B283" s="214"/>
      <c r="C283" s="14"/>
      <c r="D283" s="205"/>
      <c r="W283" s="51"/>
      <c r="X283" s="51"/>
    </row>
    <row r="284" spans="1:24" s="1" customFormat="1" ht="12.75">
      <c r="A284" s="2"/>
      <c r="B284" s="214"/>
      <c r="C284" s="14"/>
      <c r="D284" s="205"/>
      <c r="W284" s="51"/>
      <c r="X284" s="51"/>
    </row>
    <row r="285" spans="1:24" s="1" customFormat="1" ht="12.75">
      <c r="A285" s="2"/>
      <c r="B285" s="214"/>
      <c r="C285" s="14"/>
      <c r="D285" s="205"/>
      <c r="W285" s="51"/>
      <c r="X285" s="51"/>
    </row>
  </sheetData>
  <mergeCells count="20">
    <mergeCell ref="Z5:AE5"/>
    <mergeCell ref="C1:Y2"/>
    <mergeCell ref="Q6:T6"/>
    <mergeCell ref="K6:N6"/>
    <mergeCell ref="D5:D7"/>
    <mergeCell ref="E5:J5"/>
    <mergeCell ref="K5:P5"/>
    <mergeCell ref="Q5:V5"/>
    <mergeCell ref="E4:Y4"/>
    <mergeCell ref="E6:I6"/>
    <mergeCell ref="AT4:AZ4"/>
    <mergeCell ref="BA4:BA7"/>
    <mergeCell ref="Z4:AS4"/>
    <mergeCell ref="AV5:AZ5"/>
    <mergeCell ref="AV6:AZ6"/>
    <mergeCell ref="Z6:AD6"/>
    <mergeCell ref="AF6:AJ6"/>
    <mergeCell ref="AF5:AK5"/>
    <mergeCell ref="AL6:AP6"/>
    <mergeCell ref="AL5:AQ5"/>
  </mergeCells>
  <printOptions horizontalCentered="1" verticalCentered="1"/>
  <pageMargins left="0" right="0" top="0" bottom="0" header="0" footer="0"/>
  <pageSetup horizontalDpi="360" verticalDpi="360" orientation="landscape" paperSize="9" scale="70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284"/>
  <sheetViews>
    <sheetView tabSelected="1" workbookViewId="0" topLeftCell="A4">
      <selection activeCell="CL19" sqref="CL19"/>
    </sheetView>
  </sheetViews>
  <sheetFormatPr defaultColWidth="11.421875" defaultRowHeight="12.75"/>
  <cols>
    <col min="1" max="1" width="5.57421875" style="3" customWidth="1"/>
    <col min="2" max="2" width="33.421875" style="21" customWidth="1"/>
    <col min="3" max="3" width="41.8515625" style="15" customWidth="1"/>
    <col min="4" max="4" width="7.28125" style="24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11.8515625" style="41" customWidth="1"/>
    <col min="42" max="42" width="12.00390625" style="41" customWidth="1"/>
    <col min="43" max="43" width="8.5742187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12.00390625" style="0" customWidth="1"/>
    <col min="81" max="81" width="13.421875" style="0" customWidth="1"/>
    <col min="82" max="82" width="11.00390625" style="0" customWidth="1"/>
    <col min="83" max="83" width="10.00390625" style="0" customWidth="1"/>
    <col min="84" max="84" width="8.7109375" style="0" customWidth="1"/>
    <col min="85" max="85" width="5.7109375" style="0" customWidth="1"/>
    <col min="86" max="86" width="7.57421875" style="0" customWidth="1"/>
    <col min="87" max="88" width="6.8515625" style="0" customWidth="1"/>
    <col min="89" max="89" width="13.421875" style="0" customWidth="1"/>
  </cols>
  <sheetData>
    <row r="1" spans="2:88" ht="72.75" customHeight="1">
      <c r="B1" s="346" t="s">
        <v>90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3"/>
      <c r="CE1" s="33"/>
      <c r="CF1" s="33"/>
      <c r="CG1" s="33"/>
      <c r="CH1" s="33"/>
      <c r="CI1" s="33"/>
      <c r="CJ1" s="33"/>
    </row>
    <row r="2" spans="2:81" ht="41.25" customHeight="1"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</row>
    <row r="3" ht="4.5" customHeight="1" thickBot="1"/>
    <row r="4" spans="1:89" ht="30.75" customHeight="1" thickBot="1">
      <c r="A4" s="209"/>
      <c r="B4" s="20"/>
      <c r="C4" s="13"/>
      <c r="D4" s="42"/>
      <c r="E4" s="320" t="s">
        <v>0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45"/>
      <c r="AR4" s="321" t="s">
        <v>1</v>
      </c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2"/>
      <c r="CD4" s="314" t="s">
        <v>31</v>
      </c>
      <c r="CE4" s="315"/>
      <c r="CF4" s="315"/>
      <c r="CG4" s="315"/>
      <c r="CH4" s="315"/>
      <c r="CI4" s="315"/>
      <c r="CJ4" s="315"/>
      <c r="CK4" s="317" t="s">
        <v>32</v>
      </c>
    </row>
    <row r="5" spans="1:89" s="1" customFormat="1" ht="21.75" customHeight="1" thickBot="1">
      <c r="A5" s="208"/>
      <c r="B5" s="28"/>
      <c r="C5" s="29"/>
      <c r="D5" s="344" t="s">
        <v>42</v>
      </c>
      <c r="E5" s="332" t="s">
        <v>3</v>
      </c>
      <c r="F5" s="313"/>
      <c r="G5" s="313"/>
      <c r="H5" s="313"/>
      <c r="I5" s="313"/>
      <c r="J5" s="329"/>
      <c r="K5" s="331" t="s">
        <v>4</v>
      </c>
      <c r="L5" s="313"/>
      <c r="M5" s="313"/>
      <c r="N5" s="313"/>
      <c r="O5" s="313"/>
      <c r="P5" s="329"/>
      <c r="Q5" s="313" t="s">
        <v>5</v>
      </c>
      <c r="R5" s="313"/>
      <c r="S5" s="313"/>
      <c r="T5" s="313"/>
      <c r="U5" s="313"/>
      <c r="V5" s="313"/>
      <c r="W5" s="176"/>
      <c r="X5" s="169" t="s">
        <v>6</v>
      </c>
      <c r="Y5" s="30"/>
      <c r="Z5" s="30"/>
      <c r="AA5" s="30"/>
      <c r="AB5" s="177"/>
      <c r="AC5" s="176"/>
      <c r="AD5" s="169" t="s">
        <v>36</v>
      </c>
      <c r="AE5" s="30"/>
      <c r="AF5" s="30"/>
      <c r="AG5" s="30"/>
      <c r="AH5" s="177"/>
      <c r="AI5" s="176"/>
      <c r="AJ5" s="169" t="s">
        <v>37</v>
      </c>
      <c r="AK5" s="30"/>
      <c r="AL5" s="30"/>
      <c r="AM5" s="30"/>
      <c r="AN5" s="177"/>
      <c r="AO5" s="43" t="s">
        <v>7</v>
      </c>
      <c r="AP5" s="40" t="s">
        <v>7</v>
      </c>
      <c r="AQ5" s="84" t="s">
        <v>2</v>
      </c>
      <c r="AR5" s="332" t="s">
        <v>3</v>
      </c>
      <c r="AS5" s="313"/>
      <c r="AT5" s="313"/>
      <c r="AU5" s="313"/>
      <c r="AV5" s="313"/>
      <c r="AW5" s="329"/>
      <c r="AX5" s="313" t="s">
        <v>4</v>
      </c>
      <c r="AY5" s="313"/>
      <c r="AZ5" s="313"/>
      <c r="BA5" s="313"/>
      <c r="BB5" s="313"/>
      <c r="BC5" s="329"/>
      <c r="BD5" s="331" t="s">
        <v>5</v>
      </c>
      <c r="BE5" s="313"/>
      <c r="BF5" s="313"/>
      <c r="BG5" s="313"/>
      <c r="BH5" s="313"/>
      <c r="BI5" s="329"/>
      <c r="BJ5" s="331" t="s">
        <v>6</v>
      </c>
      <c r="BK5" s="313"/>
      <c r="BL5" s="313"/>
      <c r="BM5" s="313"/>
      <c r="BN5" s="313"/>
      <c r="BO5" s="329"/>
      <c r="BP5" s="331" t="s">
        <v>36</v>
      </c>
      <c r="BQ5" s="313"/>
      <c r="BR5" s="313"/>
      <c r="BS5" s="313"/>
      <c r="BT5" s="313"/>
      <c r="BU5" s="329"/>
      <c r="BV5" s="331" t="s">
        <v>37</v>
      </c>
      <c r="BW5" s="313"/>
      <c r="BX5" s="313"/>
      <c r="BY5" s="313"/>
      <c r="BZ5" s="313"/>
      <c r="CA5" s="313"/>
      <c r="CB5" s="265" t="s">
        <v>7</v>
      </c>
      <c r="CC5" s="94" t="s">
        <v>7</v>
      </c>
      <c r="CD5" s="103" t="s">
        <v>7</v>
      </c>
      <c r="CE5" s="31" t="s">
        <v>7</v>
      </c>
      <c r="CF5" s="323" t="s">
        <v>8</v>
      </c>
      <c r="CG5" s="324"/>
      <c r="CH5" s="324"/>
      <c r="CI5" s="324"/>
      <c r="CJ5" s="324"/>
      <c r="CK5" s="318"/>
    </row>
    <row r="6" spans="1:89" s="1" customFormat="1" ht="13.5">
      <c r="A6" s="206" t="s">
        <v>10</v>
      </c>
      <c r="B6" s="22" t="s">
        <v>11</v>
      </c>
      <c r="C6" s="4" t="s">
        <v>12</v>
      </c>
      <c r="D6" s="344"/>
      <c r="E6" s="342" t="s">
        <v>13</v>
      </c>
      <c r="F6" s="337"/>
      <c r="G6" s="337"/>
      <c r="H6" s="337"/>
      <c r="I6" s="334"/>
      <c r="J6" s="189" t="s">
        <v>14</v>
      </c>
      <c r="K6" s="336" t="s">
        <v>13</v>
      </c>
      <c r="L6" s="337"/>
      <c r="M6" s="337"/>
      <c r="N6" s="334"/>
      <c r="O6" s="109"/>
      <c r="P6" s="190" t="s">
        <v>14</v>
      </c>
      <c r="Q6" s="334" t="s">
        <v>13</v>
      </c>
      <c r="R6" s="335"/>
      <c r="S6" s="335"/>
      <c r="T6" s="335"/>
      <c r="U6" s="108"/>
      <c r="V6" s="170" t="s">
        <v>14</v>
      </c>
      <c r="W6" s="178" t="s">
        <v>13</v>
      </c>
      <c r="X6" s="6"/>
      <c r="Y6" s="6"/>
      <c r="Z6" s="6"/>
      <c r="AA6" s="6"/>
      <c r="AB6" s="146" t="s">
        <v>14</v>
      </c>
      <c r="AC6" s="178" t="s">
        <v>13</v>
      </c>
      <c r="AD6" s="6"/>
      <c r="AE6" s="6"/>
      <c r="AF6" s="6"/>
      <c r="AG6" s="6"/>
      <c r="AH6" s="146" t="s">
        <v>14</v>
      </c>
      <c r="AI6" s="178" t="s">
        <v>13</v>
      </c>
      <c r="AJ6" s="6"/>
      <c r="AK6" s="6"/>
      <c r="AL6" s="6"/>
      <c r="AM6" s="6"/>
      <c r="AN6" s="146" t="s">
        <v>14</v>
      </c>
      <c r="AO6" s="44" t="s">
        <v>15</v>
      </c>
      <c r="AP6" s="39" t="s">
        <v>14</v>
      </c>
      <c r="AQ6" s="85" t="s">
        <v>9</v>
      </c>
      <c r="AR6" s="326" t="s">
        <v>13</v>
      </c>
      <c r="AS6" s="327"/>
      <c r="AT6" s="327"/>
      <c r="AU6" s="327"/>
      <c r="AV6" s="328"/>
      <c r="AW6" s="166" t="s">
        <v>14</v>
      </c>
      <c r="AX6" s="327" t="s">
        <v>13</v>
      </c>
      <c r="AY6" s="327"/>
      <c r="AZ6" s="327"/>
      <c r="BA6" s="327"/>
      <c r="BB6" s="328"/>
      <c r="BC6" s="158" t="s">
        <v>14</v>
      </c>
      <c r="BD6" s="330" t="s">
        <v>13</v>
      </c>
      <c r="BE6" s="327"/>
      <c r="BF6" s="327"/>
      <c r="BG6" s="327"/>
      <c r="BH6" s="328"/>
      <c r="BI6" s="158" t="s">
        <v>14</v>
      </c>
      <c r="BJ6" s="330" t="s">
        <v>13</v>
      </c>
      <c r="BK6" s="327"/>
      <c r="BL6" s="327"/>
      <c r="BM6" s="327"/>
      <c r="BN6" s="328"/>
      <c r="BO6" s="146" t="s">
        <v>14</v>
      </c>
      <c r="BP6" s="330" t="s">
        <v>13</v>
      </c>
      <c r="BQ6" s="327"/>
      <c r="BR6" s="327"/>
      <c r="BS6" s="327"/>
      <c r="BT6" s="328"/>
      <c r="BU6" s="146" t="s">
        <v>14</v>
      </c>
      <c r="BV6" s="330" t="s">
        <v>13</v>
      </c>
      <c r="BW6" s="327"/>
      <c r="BX6" s="327"/>
      <c r="BY6" s="327"/>
      <c r="BZ6" s="328"/>
      <c r="CA6" s="263" t="s">
        <v>14</v>
      </c>
      <c r="CB6" s="264" t="s">
        <v>15</v>
      </c>
      <c r="CC6" s="94" t="s">
        <v>14</v>
      </c>
      <c r="CD6" s="104" t="s">
        <v>15</v>
      </c>
      <c r="CE6" s="7" t="s">
        <v>14</v>
      </c>
      <c r="CF6" s="323" t="s">
        <v>16</v>
      </c>
      <c r="CG6" s="324"/>
      <c r="CH6" s="324"/>
      <c r="CI6" s="324"/>
      <c r="CJ6" s="324"/>
      <c r="CK6" s="318"/>
    </row>
    <row r="7" spans="1:89" s="1" customFormat="1" ht="14.25" thickBot="1">
      <c r="A7" s="239"/>
      <c r="B7" s="22"/>
      <c r="C7" s="32"/>
      <c r="D7" s="344"/>
      <c r="E7" s="86" t="s">
        <v>17</v>
      </c>
      <c r="F7" s="87" t="s">
        <v>18</v>
      </c>
      <c r="G7" s="87" t="s">
        <v>29</v>
      </c>
      <c r="H7" s="87" t="s">
        <v>33</v>
      </c>
      <c r="I7" s="87" t="s">
        <v>30</v>
      </c>
      <c r="J7" s="180"/>
      <c r="K7" s="179" t="s">
        <v>17</v>
      </c>
      <c r="L7" s="87" t="s">
        <v>18</v>
      </c>
      <c r="M7" s="87" t="s">
        <v>29</v>
      </c>
      <c r="N7" s="87" t="s">
        <v>33</v>
      </c>
      <c r="O7" s="87" t="s">
        <v>30</v>
      </c>
      <c r="P7" s="180"/>
      <c r="Q7" s="87" t="s">
        <v>17</v>
      </c>
      <c r="R7" s="87" t="s">
        <v>18</v>
      </c>
      <c r="S7" s="87" t="s">
        <v>29</v>
      </c>
      <c r="T7" s="87" t="s">
        <v>33</v>
      </c>
      <c r="U7" s="87" t="s">
        <v>30</v>
      </c>
      <c r="V7" s="171"/>
      <c r="W7" s="179" t="s">
        <v>17</v>
      </c>
      <c r="X7" s="87" t="s">
        <v>18</v>
      </c>
      <c r="Y7" s="87" t="s">
        <v>29</v>
      </c>
      <c r="Z7" s="87" t="s">
        <v>33</v>
      </c>
      <c r="AA7" s="87" t="s">
        <v>30</v>
      </c>
      <c r="AB7" s="180"/>
      <c r="AC7" s="179" t="s">
        <v>17</v>
      </c>
      <c r="AD7" s="87" t="s">
        <v>18</v>
      </c>
      <c r="AE7" s="87" t="s">
        <v>29</v>
      </c>
      <c r="AF7" s="87" t="s">
        <v>33</v>
      </c>
      <c r="AG7" s="87" t="s">
        <v>30</v>
      </c>
      <c r="AH7" s="180"/>
      <c r="AI7" s="179" t="s">
        <v>17</v>
      </c>
      <c r="AJ7" s="87" t="s">
        <v>18</v>
      </c>
      <c r="AK7" s="87" t="s">
        <v>29</v>
      </c>
      <c r="AL7" s="87" t="s">
        <v>33</v>
      </c>
      <c r="AM7" s="87" t="s">
        <v>30</v>
      </c>
      <c r="AN7" s="180"/>
      <c r="AO7" s="88" t="s">
        <v>19</v>
      </c>
      <c r="AP7" s="89" t="s">
        <v>19</v>
      </c>
      <c r="AQ7" s="266" t="s">
        <v>20</v>
      </c>
      <c r="AR7" s="96" t="s">
        <v>17</v>
      </c>
      <c r="AS7" s="96" t="s">
        <v>18</v>
      </c>
      <c r="AT7" s="96" t="s">
        <v>29</v>
      </c>
      <c r="AU7" s="96" t="s">
        <v>33</v>
      </c>
      <c r="AV7" s="96" t="s">
        <v>30</v>
      </c>
      <c r="AW7" s="148"/>
      <c r="AX7" s="98" t="s">
        <v>17</v>
      </c>
      <c r="AY7" s="96" t="s">
        <v>18</v>
      </c>
      <c r="AZ7" s="98" t="s">
        <v>29</v>
      </c>
      <c r="BA7" s="98" t="s">
        <v>33</v>
      </c>
      <c r="BB7" s="98" t="s">
        <v>30</v>
      </c>
      <c r="BC7" s="148"/>
      <c r="BD7" s="159" t="s">
        <v>17</v>
      </c>
      <c r="BE7" s="99" t="s">
        <v>18</v>
      </c>
      <c r="BF7" s="99" t="s">
        <v>29</v>
      </c>
      <c r="BG7" s="87" t="s">
        <v>33</v>
      </c>
      <c r="BH7" s="87" t="s">
        <v>30</v>
      </c>
      <c r="BI7" s="148"/>
      <c r="BJ7" s="147" t="s">
        <v>17</v>
      </c>
      <c r="BK7" s="96" t="s">
        <v>18</v>
      </c>
      <c r="BL7" s="96" t="s">
        <v>29</v>
      </c>
      <c r="BM7" s="96" t="s">
        <v>33</v>
      </c>
      <c r="BN7" s="96" t="s">
        <v>30</v>
      </c>
      <c r="BO7" s="148"/>
      <c r="BP7" s="147" t="s">
        <v>17</v>
      </c>
      <c r="BQ7" s="96" t="s">
        <v>18</v>
      </c>
      <c r="BR7" s="96" t="s">
        <v>29</v>
      </c>
      <c r="BS7" s="96" t="s">
        <v>33</v>
      </c>
      <c r="BT7" s="96" t="s">
        <v>30</v>
      </c>
      <c r="BU7" s="148"/>
      <c r="BV7" s="147" t="s">
        <v>17</v>
      </c>
      <c r="BW7" s="96" t="s">
        <v>18</v>
      </c>
      <c r="BX7" s="96" t="s">
        <v>29</v>
      </c>
      <c r="BY7" s="96" t="s">
        <v>33</v>
      </c>
      <c r="BZ7" s="96" t="s">
        <v>30</v>
      </c>
      <c r="CA7" s="148"/>
      <c r="CB7" s="106" t="s">
        <v>21</v>
      </c>
      <c r="CC7" s="100" t="s">
        <v>21</v>
      </c>
      <c r="CD7" s="105" t="s">
        <v>22</v>
      </c>
      <c r="CE7" s="106" t="s">
        <v>22</v>
      </c>
      <c r="CF7" s="12" t="s">
        <v>17</v>
      </c>
      <c r="CG7" s="97" t="s">
        <v>18</v>
      </c>
      <c r="CH7" s="107" t="s">
        <v>29</v>
      </c>
      <c r="CI7" s="111" t="s">
        <v>33</v>
      </c>
      <c r="CJ7" s="245" t="s">
        <v>34</v>
      </c>
      <c r="CK7" s="343"/>
    </row>
    <row r="8" spans="1:89" s="1" customFormat="1" ht="13.5">
      <c r="A8" s="207">
        <v>13</v>
      </c>
      <c r="B8" s="224" t="s">
        <v>50</v>
      </c>
      <c r="C8" s="191" t="s">
        <v>70</v>
      </c>
      <c r="D8" s="225" t="s">
        <v>71</v>
      </c>
      <c r="E8" s="80"/>
      <c r="F8" s="81"/>
      <c r="G8" s="81"/>
      <c r="H8" s="81"/>
      <c r="I8" s="81"/>
      <c r="J8" s="182"/>
      <c r="K8" s="181"/>
      <c r="L8" s="81"/>
      <c r="M8" s="81"/>
      <c r="N8" s="54"/>
      <c r="O8" s="93"/>
      <c r="P8" s="182"/>
      <c r="Q8" s="187"/>
      <c r="R8" s="81"/>
      <c r="S8" s="81"/>
      <c r="T8" s="81"/>
      <c r="U8" s="81"/>
      <c r="V8" s="172"/>
      <c r="W8" s="181"/>
      <c r="X8" s="81"/>
      <c r="Y8" s="81"/>
      <c r="Z8" s="81"/>
      <c r="AA8" s="81"/>
      <c r="AB8" s="182"/>
      <c r="AC8" s="181"/>
      <c r="AD8" s="81"/>
      <c r="AE8" s="81"/>
      <c r="AF8" s="81"/>
      <c r="AG8" s="81"/>
      <c r="AH8" s="182"/>
      <c r="AI8" s="181"/>
      <c r="AJ8" s="81"/>
      <c r="AK8" s="81"/>
      <c r="AL8" s="81"/>
      <c r="AM8" s="81"/>
      <c r="AN8" s="182"/>
      <c r="AO8" s="82">
        <v>10</v>
      </c>
      <c r="AP8" s="83">
        <v>692</v>
      </c>
      <c r="AQ8" s="192">
        <v>1</v>
      </c>
      <c r="AR8" s="91"/>
      <c r="AS8" s="92"/>
      <c r="AT8" s="92"/>
      <c r="AU8" s="92"/>
      <c r="AV8" s="92"/>
      <c r="AW8" s="160"/>
      <c r="AX8" s="163"/>
      <c r="AY8" s="92"/>
      <c r="AZ8" s="92"/>
      <c r="BA8" s="92"/>
      <c r="BB8" s="92"/>
      <c r="BC8" s="160"/>
      <c r="BD8" s="149"/>
      <c r="BE8" s="92"/>
      <c r="BF8" s="92"/>
      <c r="BG8" s="92"/>
      <c r="BH8" s="92"/>
      <c r="BI8" s="160"/>
      <c r="BJ8" s="149"/>
      <c r="BK8" s="92"/>
      <c r="BL8" s="92"/>
      <c r="BM8" s="92"/>
      <c r="BN8" s="92"/>
      <c r="BO8" s="150"/>
      <c r="BP8" s="149"/>
      <c r="BQ8" s="92"/>
      <c r="BR8" s="92"/>
      <c r="BS8" s="92"/>
      <c r="BT8" s="92"/>
      <c r="BU8" s="150"/>
      <c r="BV8" s="149"/>
      <c r="BW8" s="92"/>
      <c r="BX8" s="92"/>
      <c r="BY8" s="92"/>
      <c r="BZ8" s="92"/>
      <c r="CA8" s="150"/>
      <c r="CB8" s="144">
        <v>1</v>
      </c>
      <c r="CC8" s="110">
        <v>60</v>
      </c>
      <c r="CD8" s="101">
        <v>11</v>
      </c>
      <c r="CE8" s="102">
        <v>752</v>
      </c>
      <c r="CF8" s="92">
        <v>0</v>
      </c>
      <c r="CG8" s="92">
        <v>0</v>
      </c>
      <c r="CH8" s="92">
        <v>0</v>
      </c>
      <c r="CI8" s="92">
        <v>11</v>
      </c>
      <c r="CJ8" s="92">
        <v>0</v>
      </c>
      <c r="CK8" s="197">
        <v>1</v>
      </c>
    </row>
    <row r="9" spans="1:89" s="1" customFormat="1" ht="13.5">
      <c r="A9" s="207">
        <v>7</v>
      </c>
      <c r="B9" s="226" t="s">
        <v>63</v>
      </c>
      <c r="C9" s="219" t="s">
        <v>43</v>
      </c>
      <c r="D9" s="225" t="s">
        <v>51</v>
      </c>
      <c r="E9" s="80"/>
      <c r="F9" s="81"/>
      <c r="G9" s="81"/>
      <c r="H9" s="81"/>
      <c r="I9" s="81"/>
      <c r="J9" s="182"/>
      <c r="K9" s="181"/>
      <c r="L9" s="81"/>
      <c r="M9" s="81"/>
      <c r="N9" s="54"/>
      <c r="O9" s="93"/>
      <c r="P9" s="182"/>
      <c r="Q9" s="187"/>
      <c r="R9" s="81"/>
      <c r="S9" s="81"/>
      <c r="T9" s="81"/>
      <c r="U9" s="81"/>
      <c r="V9" s="172"/>
      <c r="W9" s="181"/>
      <c r="X9" s="81"/>
      <c r="Y9" s="81"/>
      <c r="Z9" s="81"/>
      <c r="AA9" s="81"/>
      <c r="AB9" s="182"/>
      <c r="AC9" s="181"/>
      <c r="AD9" s="81"/>
      <c r="AE9" s="81"/>
      <c r="AF9" s="81"/>
      <c r="AG9" s="81"/>
      <c r="AH9" s="182"/>
      <c r="AI9" s="181"/>
      <c r="AJ9" s="81"/>
      <c r="AK9" s="81"/>
      <c r="AL9" s="81"/>
      <c r="AM9" s="81"/>
      <c r="AN9" s="182"/>
      <c r="AO9" s="82">
        <v>7</v>
      </c>
      <c r="AP9" s="83">
        <v>448</v>
      </c>
      <c r="AQ9" s="193">
        <v>2</v>
      </c>
      <c r="AR9" s="91"/>
      <c r="AS9" s="92"/>
      <c r="AT9" s="92"/>
      <c r="AU9" s="92"/>
      <c r="AV9" s="92"/>
      <c r="AW9" s="160"/>
      <c r="AX9" s="163"/>
      <c r="AY9" s="92"/>
      <c r="AZ9" s="92"/>
      <c r="BA9" s="92"/>
      <c r="BB9" s="92"/>
      <c r="BC9" s="160"/>
      <c r="BD9" s="149"/>
      <c r="BE9" s="92"/>
      <c r="BF9" s="92"/>
      <c r="BG9" s="92"/>
      <c r="BH9" s="92"/>
      <c r="BI9" s="160"/>
      <c r="BJ9" s="149"/>
      <c r="BK9" s="92"/>
      <c r="BL9" s="92"/>
      <c r="BM9" s="92"/>
      <c r="BN9" s="92"/>
      <c r="BO9" s="150"/>
      <c r="BP9" s="149"/>
      <c r="BQ9" s="92"/>
      <c r="BR9" s="92"/>
      <c r="BS9" s="92"/>
      <c r="BT9" s="92"/>
      <c r="BU9" s="150"/>
      <c r="BV9" s="149"/>
      <c r="BW9" s="92"/>
      <c r="BX9" s="92"/>
      <c r="BY9" s="92"/>
      <c r="BZ9" s="92"/>
      <c r="CA9" s="150"/>
      <c r="CB9" s="144">
        <v>2</v>
      </c>
      <c r="CC9" s="110">
        <v>124</v>
      </c>
      <c r="CD9" s="101">
        <v>9</v>
      </c>
      <c r="CE9" s="102">
        <v>572</v>
      </c>
      <c r="CF9" s="92">
        <v>0</v>
      </c>
      <c r="CG9" s="92">
        <v>0</v>
      </c>
      <c r="CH9" s="92">
        <v>0</v>
      </c>
      <c r="CI9" s="92">
        <v>9</v>
      </c>
      <c r="CJ9" s="92">
        <v>0</v>
      </c>
      <c r="CK9" s="197">
        <v>2</v>
      </c>
    </row>
    <row r="10" spans="1:89" s="1" customFormat="1" ht="13.5">
      <c r="A10" s="207">
        <v>24</v>
      </c>
      <c r="B10" s="226" t="s">
        <v>88</v>
      </c>
      <c r="C10" s="219" t="s">
        <v>39</v>
      </c>
      <c r="D10" s="225" t="s">
        <v>51</v>
      </c>
      <c r="E10" s="80"/>
      <c r="F10" s="81"/>
      <c r="G10" s="81"/>
      <c r="H10" s="81"/>
      <c r="I10" s="81"/>
      <c r="J10" s="182"/>
      <c r="K10" s="181"/>
      <c r="L10" s="81"/>
      <c r="M10" s="81"/>
      <c r="N10" s="54"/>
      <c r="O10" s="93"/>
      <c r="P10" s="182"/>
      <c r="Q10" s="187"/>
      <c r="R10" s="81"/>
      <c r="S10" s="81"/>
      <c r="T10" s="81"/>
      <c r="U10" s="81"/>
      <c r="V10" s="172"/>
      <c r="W10" s="181"/>
      <c r="X10" s="81"/>
      <c r="Y10" s="81"/>
      <c r="Z10" s="81"/>
      <c r="AA10" s="81"/>
      <c r="AB10" s="182"/>
      <c r="AC10" s="181"/>
      <c r="AD10" s="81"/>
      <c r="AE10" s="81"/>
      <c r="AF10" s="81"/>
      <c r="AG10" s="81"/>
      <c r="AH10" s="182"/>
      <c r="AI10" s="181"/>
      <c r="AJ10" s="81"/>
      <c r="AK10" s="81"/>
      <c r="AL10" s="81"/>
      <c r="AM10" s="81"/>
      <c r="AN10" s="182"/>
      <c r="AO10" s="82">
        <v>1</v>
      </c>
      <c r="AP10" s="83">
        <v>261</v>
      </c>
      <c r="AQ10" s="193">
        <v>3</v>
      </c>
      <c r="AR10" s="91"/>
      <c r="AS10" s="92"/>
      <c r="AT10" s="92"/>
      <c r="AU10" s="92"/>
      <c r="AV10" s="92"/>
      <c r="AW10" s="160"/>
      <c r="AX10" s="163"/>
      <c r="AY10" s="92"/>
      <c r="AZ10" s="92"/>
      <c r="BA10" s="92"/>
      <c r="BB10" s="92"/>
      <c r="BC10" s="160"/>
      <c r="BD10" s="149"/>
      <c r="BE10" s="92"/>
      <c r="BF10" s="92"/>
      <c r="BG10" s="92"/>
      <c r="BH10" s="92"/>
      <c r="BI10" s="160"/>
      <c r="BJ10" s="149"/>
      <c r="BK10" s="92"/>
      <c r="BL10" s="92"/>
      <c r="BM10" s="92"/>
      <c r="BN10" s="92"/>
      <c r="BO10" s="150"/>
      <c r="BP10" s="149"/>
      <c r="BQ10" s="92"/>
      <c r="BR10" s="92"/>
      <c r="BS10" s="92"/>
      <c r="BT10" s="92"/>
      <c r="BU10" s="150"/>
      <c r="BV10" s="149"/>
      <c r="BW10" s="92"/>
      <c r="BX10" s="92"/>
      <c r="BY10" s="92"/>
      <c r="BZ10" s="92"/>
      <c r="CA10" s="150"/>
      <c r="CB10" s="144">
        <v>3</v>
      </c>
      <c r="CC10" s="110">
        <v>208</v>
      </c>
      <c r="CD10" s="101">
        <v>4</v>
      </c>
      <c r="CE10" s="102">
        <v>469</v>
      </c>
      <c r="CF10" s="92">
        <v>1</v>
      </c>
      <c r="CG10" s="92">
        <v>0</v>
      </c>
      <c r="CH10" s="92">
        <v>0</v>
      </c>
      <c r="CI10" s="92">
        <v>3</v>
      </c>
      <c r="CJ10" s="92">
        <v>0</v>
      </c>
      <c r="CK10" s="197">
        <v>3</v>
      </c>
    </row>
    <row r="11" spans="1:89" s="1" customFormat="1" ht="13.5">
      <c r="A11" s="207">
        <v>17</v>
      </c>
      <c r="B11" s="226" t="s">
        <v>78</v>
      </c>
      <c r="C11" s="219" t="s">
        <v>79</v>
      </c>
      <c r="D11" s="227" t="s">
        <v>67</v>
      </c>
      <c r="E11" s="80"/>
      <c r="F11" s="81"/>
      <c r="G11" s="81"/>
      <c r="H11" s="81"/>
      <c r="I11" s="81"/>
      <c r="J11" s="182"/>
      <c r="K11" s="181"/>
      <c r="L11" s="81"/>
      <c r="M11" s="81"/>
      <c r="N11" s="54"/>
      <c r="O11" s="93"/>
      <c r="P11" s="182"/>
      <c r="Q11" s="187"/>
      <c r="R11" s="81"/>
      <c r="S11" s="81"/>
      <c r="T11" s="81"/>
      <c r="U11" s="81"/>
      <c r="V11" s="172"/>
      <c r="W11" s="181"/>
      <c r="X11" s="81"/>
      <c r="Y11" s="81"/>
      <c r="Z11" s="81"/>
      <c r="AA11" s="81"/>
      <c r="AB11" s="182"/>
      <c r="AC11" s="181"/>
      <c r="AD11" s="81"/>
      <c r="AE11" s="81"/>
      <c r="AF11" s="81"/>
      <c r="AG11" s="81"/>
      <c r="AH11" s="182"/>
      <c r="AI11" s="181"/>
      <c r="AJ11" s="81"/>
      <c r="AK11" s="81"/>
      <c r="AL11" s="81"/>
      <c r="AM11" s="81"/>
      <c r="AN11" s="182"/>
      <c r="AO11" s="82">
        <v>3</v>
      </c>
      <c r="AP11" s="83">
        <v>168</v>
      </c>
      <c r="AQ11" s="193">
        <v>8</v>
      </c>
      <c r="AR11" s="91"/>
      <c r="AS11" s="92"/>
      <c r="AT11" s="92"/>
      <c r="AU11" s="92"/>
      <c r="AV11" s="92"/>
      <c r="AW11" s="160"/>
      <c r="AX11" s="163"/>
      <c r="AY11" s="92"/>
      <c r="AZ11" s="92"/>
      <c r="BA11" s="92"/>
      <c r="BB11" s="92"/>
      <c r="BC11" s="160"/>
      <c r="BD11" s="149"/>
      <c r="BE11" s="92"/>
      <c r="BF11" s="92"/>
      <c r="BG11" s="92"/>
      <c r="BH11" s="92"/>
      <c r="BI11" s="160"/>
      <c r="BJ11" s="149"/>
      <c r="BK11" s="92"/>
      <c r="BL11" s="92"/>
      <c r="BM11" s="92"/>
      <c r="BN11" s="92"/>
      <c r="BO11" s="150"/>
      <c r="BP11" s="149"/>
      <c r="BQ11" s="92"/>
      <c r="BR11" s="92"/>
      <c r="BS11" s="92"/>
      <c r="BT11" s="92"/>
      <c r="BU11" s="150"/>
      <c r="BV11" s="149"/>
      <c r="BW11" s="92"/>
      <c r="BX11" s="92"/>
      <c r="BY11" s="92"/>
      <c r="BZ11" s="92"/>
      <c r="CA11" s="150"/>
      <c r="CB11" s="144">
        <v>3</v>
      </c>
      <c r="CC11" s="110">
        <v>235</v>
      </c>
      <c r="CD11" s="101">
        <v>6</v>
      </c>
      <c r="CE11" s="102">
        <v>403</v>
      </c>
      <c r="CF11" s="92">
        <v>0</v>
      </c>
      <c r="CG11" s="92">
        <v>4</v>
      </c>
      <c r="CH11" s="92">
        <v>1</v>
      </c>
      <c r="CI11" s="92">
        <v>1</v>
      </c>
      <c r="CJ11" s="92">
        <v>0</v>
      </c>
      <c r="CK11" s="197">
        <v>4</v>
      </c>
    </row>
    <row r="12" spans="1:89" s="1" customFormat="1" ht="13.5">
      <c r="A12" s="207">
        <v>20</v>
      </c>
      <c r="B12" s="228" t="s">
        <v>82</v>
      </c>
      <c r="C12" s="219" t="s">
        <v>83</v>
      </c>
      <c r="D12" s="225" t="s">
        <v>84</v>
      </c>
      <c r="E12" s="80"/>
      <c r="F12" s="81"/>
      <c r="G12" s="81"/>
      <c r="H12" s="81"/>
      <c r="I12" s="81"/>
      <c r="J12" s="182"/>
      <c r="K12" s="181"/>
      <c r="L12" s="81"/>
      <c r="M12" s="81"/>
      <c r="N12" s="54"/>
      <c r="O12" s="93"/>
      <c r="P12" s="182"/>
      <c r="Q12" s="187"/>
      <c r="R12" s="81"/>
      <c r="S12" s="81"/>
      <c r="T12" s="81"/>
      <c r="U12" s="81"/>
      <c r="V12" s="172"/>
      <c r="W12" s="181"/>
      <c r="X12" s="81"/>
      <c r="Y12" s="81"/>
      <c r="Z12" s="81"/>
      <c r="AA12" s="81"/>
      <c r="AB12" s="182"/>
      <c r="AC12" s="181"/>
      <c r="AD12" s="81"/>
      <c r="AE12" s="81"/>
      <c r="AF12" s="81"/>
      <c r="AG12" s="81"/>
      <c r="AH12" s="182"/>
      <c r="AI12" s="181"/>
      <c r="AJ12" s="81"/>
      <c r="AK12" s="81"/>
      <c r="AL12" s="81"/>
      <c r="AM12" s="81"/>
      <c r="AN12" s="182"/>
      <c r="AO12" s="82">
        <v>4</v>
      </c>
      <c r="AP12" s="83">
        <v>252</v>
      </c>
      <c r="AQ12" s="193">
        <v>5</v>
      </c>
      <c r="AR12" s="91"/>
      <c r="AS12" s="92"/>
      <c r="AT12" s="92"/>
      <c r="AU12" s="92"/>
      <c r="AV12" s="92"/>
      <c r="AW12" s="160"/>
      <c r="AX12" s="163"/>
      <c r="AY12" s="92"/>
      <c r="AZ12" s="92"/>
      <c r="BA12" s="92"/>
      <c r="BB12" s="92"/>
      <c r="BC12" s="160"/>
      <c r="BD12" s="149"/>
      <c r="BE12" s="92"/>
      <c r="BF12" s="92"/>
      <c r="BG12" s="92"/>
      <c r="BH12" s="92"/>
      <c r="BI12" s="160"/>
      <c r="BJ12" s="149"/>
      <c r="BK12" s="92"/>
      <c r="BL12" s="92"/>
      <c r="BM12" s="92"/>
      <c r="BN12" s="92"/>
      <c r="BO12" s="150"/>
      <c r="BP12" s="149"/>
      <c r="BQ12" s="92"/>
      <c r="BR12" s="92"/>
      <c r="BS12" s="92"/>
      <c r="BT12" s="92"/>
      <c r="BU12" s="150"/>
      <c r="BV12" s="149"/>
      <c r="BW12" s="92"/>
      <c r="BX12" s="92"/>
      <c r="BY12" s="92"/>
      <c r="BZ12" s="92"/>
      <c r="CA12" s="150"/>
      <c r="CB12" s="144">
        <v>2</v>
      </c>
      <c r="CC12" s="110">
        <v>130</v>
      </c>
      <c r="CD12" s="101">
        <v>6</v>
      </c>
      <c r="CE12" s="102">
        <v>382</v>
      </c>
      <c r="CF12" s="92">
        <v>0</v>
      </c>
      <c r="CG12" s="92">
        <v>0</v>
      </c>
      <c r="CH12" s="92">
        <v>0</v>
      </c>
      <c r="CI12" s="92">
        <v>6</v>
      </c>
      <c r="CJ12" s="92">
        <v>0</v>
      </c>
      <c r="CK12" s="197">
        <v>5</v>
      </c>
    </row>
    <row r="13" spans="1:89" s="1" customFormat="1" ht="13.5">
      <c r="A13" s="207">
        <v>3</v>
      </c>
      <c r="B13" s="224" t="s">
        <v>49</v>
      </c>
      <c r="C13" s="191" t="s">
        <v>44</v>
      </c>
      <c r="D13" s="225" t="s">
        <v>51</v>
      </c>
      <c r="E13" s="80"/>
      <c r="F13" s="81"/>
      <c r="G13" s="81"/>
      <c r="H13" s="81"/>
      <c r="I13" s="81"/>
      <c r="J13" s="182"/>
      <c r="K13" s="181"/>
      <c r="L13" s="81"/>
      <c r="M13" s="81"/>
      <c r="N13" s="54"/>
      <c r="O13" s="93"/>
      <c r="P13" s="182"/>
      <c r="Q13" s="187"/>
      <c r="R13" s="81"/>
      <c r="S13" s="81"/>
      <c r="T13" s="81"/>
      <c r="U13" s="81"/>
      <c r="V13" s="172"/>
      <c r="W13" s="181"/>
      <c r="X13" s="81"/>
      <c r="Y13" s="81"/>
      <c r="Z13" s="81"/>
      <c r="AA13" s="81"/>
      <c r="AB13" s="182"/>
      <c r="AC13" s="181"/>
      <c r="AD13" s="81"/>
      <c r="AE13" s="81"/>
      <c r="AF13" s="81"/>
      <c r="AG13" s="81"/>
      <c r="AH13" s="182"/>
      <c r="AI13" s="181"/>
      <c r="AJ13" s="81"/>
      <c r="AK13" s="81"/>
      <c r="AL13" s="81"/>
      <c r="AM13" s="81"/>
      <c r="AN13" s="182"/>
      <c r="AO13" s="82">
        <v>1</v>
      </c>
      <c r="AP13" s="83">
        <v>252</v>
      </c>
      <c r="AQ13" s="193">
        <v>4</v>
      </c>
      <c r="AR13" s="91"/>
      <c r="AS13" s="92"/>
      <c r="AT13" s="92"/>
      <c r="AU13" s="92"/>
      <c r="AV13" s="92"/>
      <c r="AW13" s="160"/>
      <c r="AX13" s="163"/>
      <c r="AY13" s="92"/>
      <c r="AZ13" s="92"/>
      <c r="BA13" s="92"/>
      <c r="BB13" s="92"/>
      <c r="BC13" s="160"/>
      <c r="BD13" s="149"/>
      <c r="BE13" s="92"/>
      <c r="BF13" s="92"/>
      <c r="BG13" s="92"/>
      <c r="BH13" s="92"/>
      <c r="BI13" s="160"/>
      <c r="BJ13" s="149"/>
      <c r="BK13" s="92"/>
      <c r="BL13" s="92"/>
      <c r="BM13" s="92"/>
      <c r="BN13" s="92"/>
      <c r="BO13" s="150"/>
      <c r="BP13" s="149"/>
      <c r="BQ13" s="92"/>
      <c r="BR13" s="92"/>
      <c r="BS13" s="92"/>
      <c r="BT13" s="92"/>
      <c r="BU13" s="150"/>
      <c r="BV13" s="149"/>
      <c r="BW13" s="92"/>
      <c r="BX13" s="92"/>
      <c r="BY13" s="92"/>
      <c r="BZ13" s="92"/>
      <c r="CA13" s="150"/>
      <c r="CB13" s="144">
        <v>1</v>
      </c>
      <c r="CC13" s="110">
        <v>64</v>
      </c>
      <c r="CD13" s="101">
        <v>2</v>
      </c>
      <c r="CE13" s="102">
        <v>316</v>
      </c>
      <c r="CF13" s="92">
        <v>1</v>
      </c>
      <c r="CG13" s="92">
        <v>0</v>
      </c>
      <c r="CH13" s="92">
        <v>0</v>
      </c>
      <c r="CI13" s="92">
        <v>1</v>
      </c>
      <c r="CJ13" s="92">
        <v>0</v>
      </c>
      <c r="CK13" s="197">
        <v>6</v>
      </c>
    </row>
    <row r="14" spans="1:89" s="1" customFormat="1" ht="13.5">
      <c r="A14" s="207">
        <v>22</v>
      </c>
      <c r="B14" s="226"/>
      <c r="C14" s="219" t="s">
        <v>85</v>
      </c>
      <c r="D14" s="227" t="s">
        <v>75</v>
      </c>
      <c r="E14" s="80"/>
      <c r="F14" s="81"/>
      <c r="G14" s="81"/>
      <c r="H14" s="81"/>
      <c r="I14" s="81"/>
      <c r="J14" s="182"/>
      <c r="K14" s="181"/>
      <c r="L14" s="81"/>
      <c r="M14" s="81"/>
      <c r="N14" s="54"/>
      <c r="O14" s="93"/>
      <c r="P14" s="182"/>
      <c r="Q14" s="187"/>
      <c r="R14" s="81"/>
      <c r="S14" s="81"/>
      <c r="T14" s="81"/>
      <c r="U14" s="81"/>
      <c r="V14" s="172"/>
      <c r="W14" s="181"/>
      <c r="X14" s="81"/>
      <c r="Y14" s="81"/>
      <c r="Z14" s="81"/>
      <c r="AA14" s="81"/>
      <c r="AB14" s="182"/>
      <c r="AC14" s="181"/>
      <c r="AD14" s="81"/>
      <c r="AE14" s="81"/>
      <c r="AF14" s="81"/>
      <c r="AG14" s="81"/>
      <c r="AH14" s="182"/>
      <c r="AI14" s="181"/>
      <c r="AJ14" s="81"/>
      <c r="AK14" s="81"/>
      <c r="AL14" s="81"/>
      <c r="AM14" s="81"/>
      <c r="AN14" s="182"/>
      <c r="AO14" s="82">
        <v>1</v>
      </c>
      <c r="AP14" s="83">
        <v>85</v>
      </c>
      <c r="AQ14" s="193">
        <v>9</v>
      </c>
      <c r="AR14" s="91"/>
      <c r="AS14" s="92"/>
      <c r="AT14" s="92"/>
      <c r="AU14" s="92"/>
      <c r="AV14" s="92"/>
      <c r="AW14" s="160"/>
      <c r="AX14" s="163"/>
      <c r="AY14" s="92"/>
      <c r="AZ14" s="92"/>
      <c r="BA14" s="92"/>
      <c r="BB14" s="92"/>
      <c r="BC14" s="160"/>
      <c r="BD14" s="149"/>
      <c r="BE14" s="92"/>
      <c r="BF14" s="92"/>
      <c r="BG14" s="92"/>
      <c r="BH14" s="92"/>
      <c r="BI14" s="160"/>
      <c r="BJ14" s="149"/>
      <c r="BK14" s="92"/>
      <c r="BL14" s="92"/>
      <c r="BM14" s="92"/>
      <c r="BN14" s="92"/>
      <c r="BO14" s="150"/>
      <c r="BP14" s="149"/>
      <c r="BQ14" s="92"/>
      <c r="BR14" s="92"/>
      <c r="BS14" s="92"/>
      <c r="BT14" s="92"/>
      <c r="BU14" s="150"/>
      <c r="BV14" s="149"/>
      <c r="BW14" s="92"/>
      <c r="BX14" s="92"/>
      <c r="BY14" s="92"/>
      <c r="BZ14" s="92"/>
      <c r="CA14" s="150"/>
      <c r="CB14" s="144">
        <v>1</v>
      </c>
      <c r="CC14" s="110">
        <v>123</v>
      </c>
      <c r="CD14" s="101">
        <v>2</v>
      </c>
      <c r="CE14" s="102">
        <v>208</v>
      </c>
      <c r="CF14" s="92">
        <v>0</v>
      </c>
      <c r="CG14" s="92">
        <v>0</v>
      </c>
      <c r="CH14" s="92">
        <v>1</v>
      </c>
      <c r="CI14" s="92">
        <v>0</v>
      </c>
      <c r="CJ14" s="92">
        <v>1</v>
      </c>
      <c r="CK14" s="197">
        <v>7</v>
      </c>
    </row>
    <row r="15" spans="1:89" s="1" customFormat="1" ht="13.5">
      <c r="A15" s="207">
        <v>12</v>
      </c>
      <c r="B15" s="229"/>
      <c r="C15" s="219" t="s">
        <v>68</v>
      </c>
      <c r="D15" s="225" t="s">
        <v>69</v>
      </c>
      <c r="E15" s="80"/>
      <c r="F15" s="81"/>
      <c r="G15" s="81"/>
      <c r="H15" s="81"/>
      <c r="I15" s="81"/>
      <c r="J15" s="182"/>
      <c r="K15" s="181"/>
      <c r="L15" s="81"/>
      <c r="M15" s="81"/>
      <c r="N15" s="54"/>
      <c r="O15" s="93"/>
      <c r="P15" s="182"/>
      <c r="Q15" s="187"/>
      <c r="R15" s="81"/>
      <c r="S15" s="81"/>
      <c r="T15" s="81"/>
      <c r="U15" s="81"/>
      <c r="V15" s="172"/>
      <c r="W15" s="181"/>
      <c r="X15" s="81"/>
      <c r="Y15" s="81"/>
      <c r="Z15" s="81"/>
      <c r="AA15" s="81"/>
      <c r="AB15" s="182"/>
      <c r="AC15" s="181"/>
      <c r="AD15" s="81"/>
      <c r="AE15" s="81"/>
      <c r="AF15" s="81"/>
      <c r="AG15" s="81"/>
      <c r="AH15" s="182"/>
      <c r="AI15" s="181"/>
      <c r="AJ15" s="81"/>
      <c r="AK15" s="81"/>
      <c r="AL15" s="81"/>
      <c r="AM15" s="81"/>
      <c r="AN15" s="182"/>
      <c r="AO15" s="82">
        <v>0</v>
      </c>
      <c r="AP15" s="83">
        <v>0</v>
      </c>
      <c r="AQ15" s="193"/>
      <c r="AR15" s="91"/>
      <c r="AS15" s="92"/>
      <c r="AT15" s="92"/>
      <c r="AU15" s="92"/>
      <c r="AV15" s="92"/>
      <c r="AW15" s="160"/>
      <c r="AX15" s="163"/>
      <c r="AY15" s="92"/>
      <c r="AZ15" s="92"/>
      <c r="BA15" s="92"/>
      <c r="BB15" s="92"/>
      <c r="BC15" s="160"/>
      <c r="BD15" s="149"/>
      <c r="BE15" s="92"/>
      <c r="BF15" s="92"/>
      <c r="BG15" s="92"/>
      <c r="BH15" s="92"/>
      <c r="BI15" s="160"/>
      <c r="BJ15" s="149"/>
      <c r="BK15" s="92"/>
      <c r="BL15" s="92"/>
      <c r="BM15" s="92"/>
      <c r="BN15" s="92"/>
      <c r="BO15" s="150"/>
      <c r="BP15" s="149"/>
      <c r="BQ15" s="92"/>
      <c r="BR15" s="92"/>
      <c r="BS15" s="92"/>
      <c r="BT15" s="92"/>
      <c r="BU15" s="150"/>
      <c r="BV15" s="149"/>
      <c r="BW15" s="92"/>
      <c r="BX15" s="92"/>
      <c r="BY15" s="92"/>
      <c r="BZ15" s="92"/>
      <c r="CA15" s="150"/>
      <c r="CB15" s="144">
        <v>3</v>
      </c>
      <c r="CC15" s="110">
        <v>194</v>
      </c>
      <c r="CD15" s="101">
        <v>3</v>
      </c>
      <c r="CE15" s="102">
        <v>194</v>
      </c>
      <c r="CF15" s="92">
        <v>0</v>
      </c>
      <c r="CG15" s="92">
        <v>0</v>
      </c>
      <c r="CH15" s="92">
        <v>0</v>
      </c>
      <c r="CI15" s="92">
        <v>3</v>
      </c>
      <c r="CJ15" s="92">
        <v>0</v>
      </c>
      <c r="CK15" s="197">
        <v>8</v>
      </c>
    </row>
    <row r="16" spans="1:89" s="1" customFormat="1" ht="13.5">
      <c r="A16" s="207">
        <v>4</v>
      </c>
      <c r="B16" s="226" t="s">
        <v>91</v>
      </c>
      <c r="C16" s="219" t="s">
        <v>47</v>
      </c>
      <c r="D16" s="225" t="s">
        <v>53</v>
      </c>
      <c r="E16" s="80"/>
      <c r="F16" s="81"/>
      <c r="G16" s="81"/>
      <c r="H16" s="81"/>
      <c r="I16" s="81"/>
      <c r="J16" s="182"/>
      <c r="K16" s="181"/>
      <c r="L16" s="81"/>
      <c r="M16" s="81"/>
      <c r="N16" s="54"/>
      <c r="O16" s="93"/>
      <c r="P16" s="182"/>
      <c r="Q16" s="187"/>
      <c r="R16" s="81"/>
      <c r="S16" s="81"/>
      <c r="T16" s="81"/>
      <c r="U16" s="81"/>
      <c r="V16" s="172"/>
      <c r="W16" s="181"/>
      <c r="X16" s="81"/>
      <c r="Y16" s="81"/>
      <c r="Z16" s="81"/>
      <c r="AA16" s="81"/>
      <c r="AB16" s="182"/>
      <c r="AC16" s="181"/>
      <c r="AD16" s="81"/>
      <c r="AE16" s="81"/>
      <c r="AF16" s="81"/>
      <c r="AG16" s="81"/>
      <c r="AH16" s="182"/>
      <c r="AI16" s="181"/>
      <c r="AJ16" s="81"/>
      <c r="AK16" s="81"/>
      <c r="AL16" s="81"/>
      <c r="AM16" s="81"/>
      <c r="AN16" s="182"/>
      <c r="AO16" s="82">
        <v>1</v>
      </c>
      <c r="AP16" s="83">
        <v>184</v>
      </c>
      <c r="AQ16" s="193">
        <v>6</v>
      </c>
      <c r="AR16" s="91"/>
      <c r="AS16" s="92"/>
      <c r="AT16" s="92"/>
      <c r="AU16" s="92"/>
      <c r="AV16" s="92"/>
      <c r="AW16" s="160"/>
      <c r="AX16" s="163"/>
      <c r="AY16" s="92"/>
      <c r="AZ16" s="92"/>
      <c r="BA16" s="92"/>
      <c r="BB16" s="92"/>
      <c r="BC16" s="160"/>
      <c r="BD16" s="149"/>
      <c r="BE16" s="92"/>
      <c r="BF16" s="92"/>
      <c r="BG16" s="92"/>
      <c r="BH16" s="92"/>
      <c r="BI16" s="160"/>
      <c r="BJ16" s="149"/>
      <c r="BK16" s="92"/>
      <c r="BL16" s="92"/>
      <c r="BM16" s="92"/>
      <c r="BN16" s="92"/>
      <c r="BO16" s="150"/>
      <c r="BP16" s="149"/>
      <c r="BQ16" s="92"/>
      <c r="BR16" s="92"/>
      <c r="BS16" s="92"/>
      <c r="BT16" s="92"/>
      <c r="BU16" s="150"/>
      <c r="BV16" s="149"/>
      <c r="BW16" s="92"/>
      <c r="BX16" s="92"/>
      <c r="BY16" s="92"/>
      <c r="BZ16" s="92"/>
      <c r="CA16" s="150"/>
      <c r="CB16" s="144">
        <v>0</v>
      </c>
      <c r="CC16" s="110">
        <v>0</v>
      </c>
      <c r="CD16" s="101">
        <v>1</v>
      </c>
      <c r="CE16" s="102">
        <v>184</v>
      </c>
      <c r="CF16" s="92">
        <v>0</v>
      </c>
      <c r="CG16" s="92">
        <v>0</v>
      </c>
      <c r="CH16" s="92">
        <v>0</v>
      </c>
      <c r="CI16" s="92">
        <v>0</v>
      </c>
      <c r="CJ16" s="92">
        <v>1</v>
      </c>
      <c r="CK16" s="197">
        <v>9</v>
      </c>
    </row>
    <row r="17" spans="1:89" s="1" customFormat="1" ht="13.5">
      <c r="A17" s="207">
        <v>16</v>
      </c>
      <c r="C17" s="233" t="s">
        <v>76</v>
      </c>
      <c r="D17" s="234" t="s">
        <v>77</v>
      </c>
      <c r="E17" s="80"/>
      <c r="F17" s="81"/>
      <c r="G17" s="81"/>
      <c r="H17" s="81"/>
      <c r="I17" s="81"/>
      <c r="J17" s="182"/>
      <c r="K17" s="181"/>
      <c r="L17" s="81"/>
      <c r="M17" s="81"/>
      <c r="N17" s="54"/>
      <c r="O17" s="93"/>
      <c r="P17" s="182"/>
      <c r="Q17" s="187"/>
      <c r="R17" s="81"/>
      <c r="S17" s="81"/>
      <c r="T17" s="81"/>
      <c r="U17" s="81"/>
      <c r="V17" s="172"/>
      <c r="W17" s="181"/>
      <c r="X17" s="81"/>
      <c r="Y17" s="81"/>
      <c r="Z17" s="81"/>
      <c r="AA17" s="81"/>
      <c r="AB17" s="182"/>
      <c r="AC17" s="181"/>
      <c r="AD17" s="81"/>
      <c r="AE17" s="81"/>
      <c r="AF17" s="81"/>
      <c r="AG17" s="81"/>
      <c r="AH17" s="182"/>
      <c r="AI17" s="181"/>
      <c r="AJ17" s="81"/>
      <c r="AK17" s="81"/>
      <c r="AL17" s="81"/>
      <c r="AM17" s="81"/>
      <c r="AN17" s="182"/>
      <c r="AO17" s="82">
        <v>1</v>
      </c>
      <c r="AP17" s="83">
        <v>176</v>
      </c>
      <c r="AQ17" s="193">
        <v>7</v>
      </c>
      <c r="AR17" s="91"/>
      <c r="AS17" s="92"/>
      <c r="AT17" s="92"/>
      <c r="AU17" s="92"/>
      <c r="AV17" s="92"/>
      <c r="AW17" s="160"/>
      <c r="AX17" s="163"/>
      <c r="AY17" s="92"/>
      <c r="AZ17" s="92"/>
      <c r="BA17" s="92"/>
      <c r="BB17" s="92"/>
      <c r="BC17" s="160"/>
      <c r="BD17" s="149"/>
      <c r="BE17" s="92"/>
      <c r="BF17" s="92"/>
      <c r="BG17" s="92"/>
      <c r="BH17" s="92"/>
      <c r="BI17" s="160"/>
      <c r="BJ17" s="149"/>
      <c r="BK17" s="92"/>
      <c r="BL17" s="92"/>
      <c r="BM17" s="92"/>
      <c r="BN17" s="92"/>
      <c r="BO17" s="150"/>
      <c r="BP17" s="149"/>
      <c r="BQ17" s="92"/>
      <c r="BR17" s="92"/>
      <c r="BS17" s="92"/>
      <c r="BT17" s="92"/>
      <c r="BU17" s="150"/>
      <c r="BV17" s="149"/>
      <c r="BW17" s="92"/>
      <c r="BX17" s="92"/>
      <c r="BY17" s="92"/>
      <c r="BZ17" s="92"/>
      <c r="CA17" s="150"/>
      <c r="CB17" s="144">
        <v>0</v>
      </c>
      <c r="CC17" s="110">
        <v>0</v>
      </c>
      <c r="CD17" s="101">
        <v>1</v>
      </c>
      <c r="CE17" s="102">
        <v>176</v>
      </c>
      <c r="CF17" s="92">
        <v>0</v>
      </c>
      <c r="CG17" s="92">
        <v>0</v>
      </c>
      <c r="CH17" s="92">
        <v>0</v>
      </c>
      <c r="CI17" s="92">
        <v>0</v>
      </c>
      <c r="CJ17" s="92">
        <v>1</v>
      </c>
      <c r="CK17" s="197">
        <v>10</v>
      </c>
    </row>
    <row r="18" spans="1:89" s="1" customFormat="1" ht="13.5">
      <c r="A18" s="207">
        <v>19</v>
      </c>
      <c r="B18" s="224"/>
      <c r="C18" s="230" t="s">
        <v>81</v>
      </c>
      <c r="D18" s="225" t="s">
        <v>67</v>
      </c>
      <c r="E18" s="80"/>
      <c r="F18" s="81"/>
      <c r="G18" s="81"/>
      <c r="H18" s="81"/>
      <c r="I18" s="81"/>
      <c r="J18" s="182"/>
      <c r="K18" s="181"/>
      <c r="L18" s="81"/>
      <c r="M18" s="81"/>
      <c r="N18" s="54"/>
      <c r="O18" s="93"/>
      <c r="P18" s="182"/>
      <c r="Q18" s="187"/>
      <c r="R18" s="81"/>
      <c r="S18" s="81"/>
      <c r="T18" s="81"/>
      <c r="U18" s="81"/>
      <c r="V18" s="172"/>
      <c r="W18" s="181"/>
      <c r="X18" s="81"/>
      <c r="Y18" s="81"/>
      <c r="Z18" s="81"/>
      <c r="AA18" s="81"/>
      <c r="AB18" s="182"/>
      <c r="AC18" s="181"/>
      <c r="AD18" s="81"/>
      <c r="AE18" s="81"/>
      <c r="AF18" s="81"/>
      <c r="AG18" s="81"/>
      <c r="AH18" s="182"/>
      <c r="AI18" s="181"/>
      <c r="AJ18" s="81"/>
      <c r="AK18" s="81"/>
      <c r="AL18" s="81"/>
      <c r="AM18" s="81"/>
      <c r="AN18" s="182"/>
      <c r="AO18" s="82">
        <v>1</v>
      </c>
      <c r="AP18" s="83">
        <v>80</v>
      </c>
      <c r="AQ18" s="193">
        <v>10</v>
      </c>
      <c r="AR18" s="91"/>
      <c r="AS18" s="92"/>
      <c r="AT18" s="92"/>
      <c r="AU18" s="92"/>
      <c r="AV18" s="92"/>
      <c r="AW18" s="160"/>
      <c r="AX18" s="163"/>
      <c r="AY18" s="92"/>
      <c r="AZ18" s="92"/>
      <c r="BA18" s="92"/>
      <c r="BB18" s="92"/>
      <c r="BC18" s="160"/>
      <c r="BD18" s="149"/>
      <c r="BE18" s="92"/>
      <c r="BF18" s="92"/>
      <c r="BG18" s="92"/>
      <c r="BH18" s="92"/>
      <c r="BI18" s="160"/>
      <c r="BJ18" s="149"/>
      <c r="BK18" s="92"/>
      <c r="BL18" s="92"/>
      <c r="BM18" s="92"/>
      <c r="BN18" s="92"/>
      <c r="BO18" s="150"/>
      <c r="BP18" s="149"/>
      <c r="BQ18" s="92"/>
      <c r="BR18" s="92"/>
      <c r="BS18" s="92"/>
      <c r="BT18" s="92"/>
      <c r="BU18" s="150"/>
      <c r="BV18" s="149"/>
      <c r="BW18" s="92"/>
      <c r="BX18" s="92"/>
      <c r="BY18" s="92"/>
      <c r="BZ18" s="92"/>
      <c r="CA18" s="150"/>
      <c r="CB18" s="144">
        <v>0</v>
      </c>
      <c r="CC18" s="110">
        <v>0</v>
      </c>
      <c r="CD18" s="101">
        <v>1</v>
      </c>
      <c r="CE18" s="102">
        <v>80</v>
      </c>
      <c r="CF18" s="92">
        <v>0</v>
      </c>
      <c r="CG18" s="92">
        <v>0</v>
      </c>
      <c r="CH18" s="92">
        <v>0</v>
      </c>
      <c r="CI18" s="92">
        <v>1</v>
      </c>
      <c r="CJ18" s="92">
        <v>0</v>
      </c>
      <c r="CK18" s="197">
        <v>11</v>
      </c>
    </row>
    <row r="19" spans="1:89" s="25" customFormat="1" ht="13.5">
      <c r="A19" s="207">
        <v>6</v>
      </c>
      <c r="B19" s="224" t="s">
        <v>60</v>
      </c>
      <c r="C19" s="230" t="s">
        <v>61</v>
      </c>
      <c r="D19" s="225" t="s">
        <v>62</v>
      </c>
      <c r="E19" s="80"/>
      <c r="F19" s="81"/>
      <c r="G19" s="81"/>
      <c r="H19" s="81"/>
      <c r="I19" s="81"/>
      <c r="J19" s="182"/>
      <c r="K19" s="181"/>
      <c r="L19" s="81"/>
      <c r="M19" s="81"/>
      <c r="N19" s="54"/>
      <c r="O19" s="93"/>
      <c r="P19" s="182"/>
      <c r="Q19" s="187"/>
      <c r="R19" s="81"/>
      <c r="S19" s="81"/>
      <c r="T19" s="81"/>
      <c r="U19" s="81"/>
      <c r="V19" s="172"/>
      <c r="W19" s="181"/>
      <c r="X19" s="81"/>
      <c r="Y19" s="81"/>
      <c r="Z19" s="81"/>
      <c r="AA19" s="81"/>
      <c r="AB19" s="182"/>
      <c r="AC19" s="181"/>
      <c r="AD19" s="81"/>
      <c r="AE19" s="81"/>
      <c r="AF19" s="81"/>
      <c r="AG19" s="81"/>
      <c r="AH19" s="182"/>
      <c r="AI19" s="181"/>
      <c r="AJ19" s="81"/>
      <c r="AK19" s="81"/>
      <c r="AL19" s="81"/>
      <c r="AM19" s="81"/>
      <c r="AN19" s="182"/>
      <c r="AO19" s="82">
        <v>0</v>
      </c>
      <c r="AP19" s="83">
        <v>0</v>
      </c>
      <c r="AQ19" s="193"/>
      <c r="AR19" s="91"/>
      <c r="AS19" s="92"/>
      <c r="AT19" s="92"/>
      <c r="AU19" s="92"/>
      <c r="AV19" s="92"/>
      <c r="AW19" s="160"/>
      <c r="AX19" s="163"/>
      <c r="AY19" s="92"/>
      <c r="AZ19" s="92"/>
      <c r="BA19" s="92"/>
      <c r="BB19" s="92"/>
      <c r="BC19" s="160"/>
      <c r="BD19" s="149"/>
      <c r="BE19" s="92"/>
      <c r="BF19" s="92"/>
      <c r="BG19" s="92"/>
      <c r="BH19" s="92"/>
      <c r="BI19" s="160"/>
      <c r="BJ19" s="149"/>
      <c r="BK19" s="92"/>
      <c r="BL19" s="92"/>
      <c r="BM19" s="92"/>
      <c r="BN19" s="92"/>
      <c r="BO19" s="150"/>
      <c r="BP19" s="149"/>
      <c r="BQ19" s="92"/>
      <c r="BR19" s="92"/>
      <c r="BS19" s="92"/>
      <c r="BT19" s="92"/>
      <c r="BU19" s="150"/>
      <c r="BV19" s="149"/>
      <c r="BW19" s="92"/>
      <c r="BX19" s="92"/>
      <c r="BY19" s="92"/>
      <c r="BZ19" s="92"/>
      <c r="CA19" s="150"/>
      <c r="CB19" s="144">
        <v>1</v>
      </c>
      <c r="CC19" s="110">
        <v>66</v>
      </c>
      <c r="CD19" s="101">
        <v>1</v>
      </c>
      <c r="CE19" s="102">
        <v>66</v>
      </c>
      <c r="CF19" s="92">
        <v>0</v>
      </c>
      <c r="CG19" s="92">
        <v>0</v>
      </c>
      <c r="CH19" s="92">
        <v>0</v>
      </c>
      <c r="CI19" s="92">
        <v>1</v>
      </c>
      <c r="CJ19" s="92">
        <v>0</v>
      </c>
      <c r="CK19" s="197">
        <v>12</v>
      </c>
    </row>
    <row r="20" spans="1:89" s="25" customFormat="1" ht="13.5">
      <c r="A20" s="207">
        <v>8</v>
      </c>
      <c r="B20" s="228" t="s">
        <v>64</v>
      </c>
      <c r="C20" s="219" t="s">
        <v>45</v>
      </c>
      <c r="D20" s="225" t="s">
        <v>51</v>
      </c>
      <c r="E20" s="80"/>
      <c r="F20" s="81"/>
      <c r="G20" s="81"/>
      <c r="H20" s="81"/>
      <c r="I20" s="81"/>
      <c r="J20" s="182"/>
      <c r="K20" s="181"/>
      <c r="L20" s="81"/>
      <c r="M20" s="81"/>
      <c r="N20" s="54"/>
      <c r="O20" s="93"/>
      <c r="P20" s="182"/>
      <c r="Q20" s="187"/>
      <c r="R20" s="81"/>
      <c r="S20" s="81"/>
      <c r="T20" s="81"/>
      <c r="U20" s="81"/>
      <c r="V20" s="172"/>
      <c r="W20" s="181"/>
      <c r="X20" s="81"/>
      <c r="Y20" s="81"/>
      <c r="Z20" s="81"/>
      <c r="AA20" s="81"/>
      <c r="AB20" s="182"/>
      <c r="AC20" s="181"/>
      <c r="AD20" s="81"/>
      <c r="AE20" s="81"/>
      <c r="AF20" s="81"/>
      <c r="AG20" s="81"/>
      <c r="AH20" s="182"/>
      <c r="AI20" s="181"/>
      <c r="AJ20" s="81"/>
      <c r="AK20" s="81"/>
      <c r="AL20" s="81"/>
      <c r="AM20" s="81"/>
      <c r="AN20" s="182"/>
      <c r="AO20" s="82">
        <v>0</v>
      </c>
      <c r="AP20" s="83">
        <v>0</v>
      </c>
      <c r="AQ20" s="193"/>
      <c r="AR20" s="91"/>
      <c r="AS20" s="92"/>
      <c r="AT20" s="92"/>
      <c r="AU20" s="92"/>
      <c r="AV20" s="92"/>
      <c r="AW20" s="160"/>
      <c r="AX20" s="163"/>
      <c r="AY20" s="92"/>
      <c r="AZ20" s="92"/>
      <c r="BA20" s="92"/>
      <c r="BB20" s="92"/>
      <c r="BC20" s="160"/>
      <c r="BD20" s="149"/>
      <c r="BE20" s="92"/>
      <c r="BF20" s="92"/>
      <c r="BG20" s="92"/>
      <c r="BH20" s="92"/>
      <c r="BI20" s="160"/>
      <c r="BJ20" s="149"/>
      <c r="BK20" s="92"/>
      <c r="BL20" s="92"/>
      <c r="BM20" s="92"/>
      <c r="BN20" s="92"/>
      <c r="BO20" s="150"/>
      <c r="BP20" s="149"/>
      <c r="BQ20" s="92"/>
      <c r="BR20" s="92"/>
      <c r="BS20" s="92"/>
      <c r="BT20" s="92"/>
      <c r="BU20" s="150"/>
      <c r="BV20" s="149"/>
      <c r="BW20" s="92"/>
      <c r="BX20" s="92"/>
      <c r="BY20" s="92"/>
      <c r="BZ20" s="92"/>
      <c r="CA20" s="150"/>
      <c r="CB20" s="144">
        <v>1</v>
      </c>
      <c r="CC20" s="110">
        <v>66</v>
      </c>
      <c r="CD20" s="101">
        <v>1</v>
      </c>
      <c r="CE20" s="102">
        <v>66</v>
      </c>
      <c r="CF20" s="92">
        <v>0</v>
      </c>
      <c r="CG20" s="92">
        <v>0</v>
      </c>
      <c r="CH20" s="92">
        <v>0</v>
      </c>
      <c r="CI20" s="92">
        <v>1</v>
      </c>
      <c r="CJ20" s="92">
        <v>0</v>
      </c>
      <c r="CK20" s="197">
        <v>13</v>
      </c>
    </row>
    <row r="21" spans="1:89" s="25" customFormat="1" ht="13.5">
      <c r="A21" s="207">
        <v>5</v>
      </c>
      <c r="B21" s="226"/>
      <c r="C21" s="219" t="s">
        <v>59</v>
      </c>
      <c r="D21" s="227" t="s">
        <v>52</v>
      </c>
      <c r="E21" s="80"/>
      <c r="F21" s="81"/>
      <c r="G21" s="81"/>
      <c r="H21" s="81"/>
      <c r="I21" s="81"/>
      <c r="J21" s="182"/>
      <c r="K21" s="181"/>
      <c r="L21" s="81"/>
      <c r="M21" s="81"/>
      <c r="N21" s="54"/>
      <c r="O21" s="93"/>
      <c r="P21" s="182"/>
      <c r="Q21" s="187"/>
      <c r="R21" s="81"/>
      <c r="S21" s="81"/>
      <c r="T21" s="81"/>
      <c r="U21" s="81"/>
      <c r="V21" s="172"/>
      <c r="W21" s="181"/>
      <c r="X21" s="81"/>
      <c r="Y21" s="81"/>
      <c r="Z21" s="81"/>
      <c r="AA21" s="81"/>
      <c r="AB21" s="182"/>
      <c r="AC21" s="181"/>
      <c r="AD21" s="81"/>
      <c r="AE21" s="81"/>
      <c r="AF21" s="81"/>
      <c r="AG21" s="81"/>
      <c r="AH21" s="182"/>
      <c r="AI21" s="181"/>
      <c r="AJ21" s="81"/>
      <c r="AK21" s="81"/>
      <c r="AL21" s="81"/>
      <c r="AM21" s="81"/>
      <c r="AN21" s="182"/>
      <c r="AO21" s="82">
        <v>0</v>
      </c>
      <c r="AP21" s="83">
        <v>0</v>
      </c>
      <c r="AQ21" s="193"/>
      <c r="AR21" s="91"/>
      <c r="AS21" s="92"/>
      <c r="AT21" s="92"/>
      <c r="AU21" s="92"/>
      <c r="AV21" s="92"/>
      <c r="AW21" s="160"/>
      <c r="AX21" s="163"/>
      <c r="AY21" s="92"/>
      <c r="AZ21" s="92"/>
      <c r="BA21" s="92"/>
      <c r="BB21" s="92"/>
      <c r="BC21" s="160"/>
      <c r="BD21" s="149"/>
      <c r="BE21" s="92"/>
      <c r="BF21" s="92"/>
      <c r="BG21" s="92"/>
      <c r="BH21" s="92"/>
      <c r="BI21" s="160"/>
      <c r="BJ21" s="149"/>
      <c r="BK21" s="92"/>
      <c r="BL21" s="92"/>
      <c r="BM21" s="92"/>
      <c r="BN21" s="92"/>
      <c r="BO21" s="150"/>
      <c r="BP21" s="149"/>
      <c r="BQ21" s="92"/>
      <c r="BR21" s="92"/>
      <c r="BS21" s="92"/>
      <c r="BT21" s="92"/>
      <c r="BU21" s="150"/>
      <c r="BV21" s="149"/>
      <c r="BW21" s="92"/>
      <c r="BX21" s="92"/>
      <c r="BY21" s="92"/>
      <c r="BZ21" s="92"/>
      <c r="CA21" s="150"/>
      <c r="CB21" s="144">
        <v>1</v>
      </c>
      <c r="CC21" s="110">
        <v>64</v>
      </c>
      <c r="CD21" s="101">
        <v>1</v>
      </c>
      <c r="CE21" s="102">
        <v>64</v>
      </c>
      <c r="CF21" s="92">
        <v>0</v>
      </c>
      <c r="CG21" s="92">
        <v>0</v>
      </c>
      <c r="CH21" s="92">
        <v>0</v>
      </c>
      <c r="CI21" s="92">
        <v>1</v>
      </c>
      <c r="CJ21" s="92">
        <v>0</v>
      </c>
      <c r="CK21" s="197">
        <v>14</v>
      </c>
    </row>
    <row r="22" spans="1:89" s="25" customFormat="1" ht="13.5">
      <c r="A22" s="293"/>
      <c r="B22" s="294"/>
      <c r="C22" s="295"/>
      <c r="D22" s="296"/>
      <c r="E22" s="297"/>
      <c r="F22" s="298"/>
      <c r="G22" s="298"/>
      <c r="H22" s="298"/>
      <c r="I22" s="298"/>
      <c r="J22" s="299"/>
      <c r="K22" s="300"/>
      <c r="L22" s="298"/>
      <c r="M22" s="298"/>
      <c r="N22" s="301"/>
      <c r="O22" s="302"/>
      <c r="P22" s="299"/>
      <c r="Q22" s="303"/>
      <c r="R22" s="298"/>
      <c r="S22" s="298"/>
      <c r="T22" s="298"/>
      <c r="U22" s="298"/>
      <c r="V22" s="304"/>
      <c r="W22" s="300"/>
      <c r="X22" s="298"/>
      <c r="Y22" s="298"/>
      <c r="Z22" s="298"/>
      <c r="AA22" s="298"/>
      <c r="AB22" s="299"/>
      <c r="AC22" s="300"/>
      <c r="AD22" s="298"/>
      <c r="AE22" s="298"/>
      <c r="AF22" s="298"/>
      <c r="AG22" s="298"/>
      <c r="AH22" s="299"/>
      <c r="AI22" s="300"/>
      <c r="AJ22" s="298"/>
      <c r="AK22" s="298"/>
      <c r="AL22" s="298"/>
      <c r="AM22" s="298"/>
      <c r="AN22" s="299"/>
      <c r="AO22" s="305" t="s">
        <v>27</v>
      </c>
      <c r="AP22" s="306" t="s">
        <v>27</v>
      </c>
      <c r="AQ22" s="307"/>
      <c r="AR22" s="297"/>
      <c r="AS22" s="298"/>
      <c r="AT22" s="298"/>
      <c r="AU22" s="298"/>
      <c r="AV22" s="298"/>
      <c r="AW22" s="308"/>
      <c r="AX22" s="303"/>
      <c r="AY22" s="298"/>
      <c r="AZ22" s="298"/>
      <c r="BA22" s="298"/>
      <c r="BB22" s="298"/>
      <c r="BC22" s="308"/>
      <c r="BD22" s="300"/>
      <c r="BE22" s="298"/>
      <c r="BF22" s="298"/>
      <c r="BG22" s="298"/>
      <c r="BH22" s="298"/>
      <c r="BI22" s="308"/>
      <c r="BJ22" s="300"/>
      <c r="BK22" s="298"/>
      <c r="BL22" s="298"/>
      <c r="BM22" s="298"/>
      <c r="BN22" s="298"/>
      <c r="BO22" s="299"/>
      <c r="BP22" s="300"/>
      <c r="BQ22" s="298"/>
      <c r="BR22" s="298"/>
      <c r="BS22" s="298"/>
      <c r="BT22" s="298"/>
      <c r="BU22" s="299"/>
      <c r="BV22" s="300"/>
      <c r="BW22" s="298"/>
      <c r="BX22" s="298"/>
      <c r="BY22" s="298"/>
      <c r="BZ22" s="298"/>
      <c r="CA22" s="299"/>
      <c r="CB22" s="309" t="s">
        <v>27</v>
      </c>
      <c r="CC22" s="310" t="s">
        <v>27</v>
      </c>
      <c r="CD22" s="311" t="s">
        <v>27</v>
      </c>
      <c r="CE22" s="306" t="s">
        <v>27</v>
      </c>
      <c r="CF22" s="298" t="s">
        <v>27</v>
      </c>
      <c r="CG22" s="298" t="s">
        <v>27</v>
      </c>
      <c r="CH22" s="298" t="s">
        <v>27</v>
      </c>
      <c r="CI22" s="298" t="s">
        <v>27</v>
      </c>
      <c r="CJ22" s="298" t="s">
        <v>27</v>
      </c>
      <c r="CK22" s="312"/>
    </row>
    <row r="23" spans="1:89" s="25" customFormat="1" ht="13.5">
      <c r="A23" s="207">
        <v>1</v>
      </c>
      <c r="B23" s="224"/>
      <c r="C23" s="191" t="s">
        <v>57</v>
      </c>
      <c r="D23" s="225" t="s">
        <v>51</v>
      </c>
      <c r="E23" s="80"/>
      <c r="F23" s="81"/>
      <c r="G23" s="81"/>
      <c r="H23" s="81"/>
      <c r="I23" s="81"/>
      <c r="J23" s="182"/>
      <c r="K23" s="181"/>
      <c r="L23" s="81"/>
      <c r="M23" s="81"/>
      <c r="N23" s="54"/>
      <c r="O23" s="93"/>
      <c r="P23" s="182"/>
      <c r="Q23" s="187"/>
      <c r="R23" s="81"/>
      <c r="S23" s="81"/>
      <c r="T23" s="81"/>
      <c r="U23" s="81"/>
      <c r="V23" s="172"/>
      <c r="W23" s="181"/>
      <c r="X23" s="81"/>
      <c r="Y23" s="81"/>
      <c r="Z23" s="81"/>
      <c r="AA23" s="81"/>
      <c r="AB23" s="182"/>
      <c r="AC23" s="181"/>
      <c r="AD23" s="81"/>
      <c r="AE23" s="81"/>
      <c r="AF23" s="81"/>
      <c r="AG23" s="81"/>
      <c r="AH23" s="182"/>
      <c r="AI23" s="181"/>
      <c r="AJ23" s="81"/>
      <c r="AK23" s="81"/>
      <c r="AL23" s="81"/>
      <c r="AM23" s="81"/>
      <c r="AN23" s="182"/>
      <c r="AO23" s="82">
        <v>0</v>
      </c>
      <c r="AP23" s="83">
        <v>0</v>
      </c>
      <c r="AQ23" s="193"/>
      <c r="AR23" s="91"/>
      <c r="AS23" s="92"/>
      <c r="AT23" s="92"/>
      <c r="AU23" s="92"/>
      <c r="AV23" s="92"/>
      <c r="AW23" s="160"/>
      <c r="AX23" s="163"/>
      <c r="AY23" s="92"/>
      <c r="AZ23" s="92"/>
      <c r="BA23" s="92"/>
      <c r="BB23" s="92"/>
      <c r="BC23" s="160"/>
      <c r="BD23" s="149"/>
      <c r="BE23" s="92"/>
      <c r="BF23" s="92"/>
      <c r="BG23" s="92"/>
      <c r="BH23" s="92"/>
      <c r="BI23" s="160"/>
      <c r="BJ23" s="149"/>
      <c r="BK23" s="92"/>
      <c r="BL23" s="92"/>
      <c r="BM23" s="92"/>
      <c r="BN23" s="92"/>
      <c r="BO23" s="150"/>
      <c r="BP23" s="149"/>
      <c r="BQ23" s="92"/>
      <c r="BR23" s="92"/>
      <c r="BS23" s="92"/>
      <c r="BT23" s="92"/>
      <c r="BU23" s="150"/>
      <c r="BV23" s="149"/>
      <c r="BW23" s="92"/>
      <c r="BX23" s="92"/>
      <c r="BY23" s="92"/>
      <c r="BZ23" s="92"/>
      <c r="CA23" s="150"/>
      <c r="CB23" s="144">
        <v>0</v>
      </c>
      <c r="CC23" s="110">
        <v>0</v>
      </c>
      <c r="CD23" s="101">
        <v>0</v>
      </c>
      <c r="CE23" s="102">
        <v>0</v>
      </c>
      <c r="CF23" s="92">
        <v>0</v>
      </c>
      <c r="CG23" s="92">
        <v>0</v>
      </c>
      <c r="CH23" s="92">
        <v>0</v>
      </c>
      <c r="CI23" s="92">
        <v>0</v>
      </c>
      <c r="CJ23" s="92">
        <v>0</v>
      </c>
      <c r="CK23" s="197"/>
    </row>
    <row r="24" spans="1:89" s="25" customFormat="1" ht="13.5">
      <c r="A24" s="207">
        <v>2</v>
      </c>
      <c r="B24" s="231" t="s">
        <v>58</v>
      </c>
      <c r="C24" s="219" t="s">
        <v>40</v>
      </c>
      <c r="D24" s="227" t="s">
        <v>51</v>
      </c>
      <c r="E24" s="80"/>
      <c r="F24" s="81"/>
      <c r="G24" s="81"/>
      <c r="H24" s="81"/>
      <c r="I24" s="81"/>
      <c r="J24" s="182"/>
      <c r="K24" s="181"/>
      <c r="L24" s="81"/>
      <c r="M24" s="81"/>
      <c r="N24" s="54"/>
      <c r="O24" s="93"/>
      <c r="P24" s="182"/>
      <c r="Q24" s="187"/>
      <c r="R24" s="81"/>
      <c r="S24" s="81"/>
      <c r="T24" s="81"/>
      <c r="U24" s="81"/>
      <c r="V24" s="172"/>
      <c r="W24" s="181"/>
      <c r="X24" s="81"/>
      <c r="Y24" s="81"/>
      <c r="Z24" s="81"/>
      <c r="AA24" s="81"/>
      <c r="AB24" s="182"/>
      <c r="AC24" s="181"/>
      <c r="AD24" s="81"/>
      <c r="AE24" s="81"/>
      <c r="AF24" s="81"/>
      <c r="AG24" s="81"/>
      <c r="AH24" s="182"/>
      <c r="AI24" s="181"/>
      <c r="AJ24" s="81"/>
      <c r="AK24" s="81"/>
      <c r="AL24" s="81"/>
      <c r="AM24" s="81"/>
      <c r="AN24" s="182"/>
      <c r="AO24" s="82">
        <v>0</v>
      </c>
      <c r="AP24" s="83">
        <v>0</v>
      </c>
      <c r="AQ24" s="193"/>
      <c r="AR24" s="91"/>
      <c r="AS24" s="92"/>
      <c r="AT24" s="92"/>
      <c r="AU24" s="92"/>
      <c r="AV24" s="92"/>
      <c r="AW24" s="160"/>
      <c r="AX24" s="163"/>
      <c r="AY24" s="92"/>
      <c r="AZ24" s="92"/>
      <c r="BA24" s="92"/>
      <c r="BB24" s="92"/>
      <c r="BC24" s="160"/>
      <c r="BD24" s="149"/>
      <c r="BE24" s="92"/>
      <c r="BF24" s="92"/>
      <c r="BG24" s="92"/>
      <c r="BH24" s="92"/>
      <c r="BI24" s="160"/>
      <c r="BJ24" s="149"/>
      <c r="BK24" s="92"/>
      <c r="BL24" s="92"/>
      <c r="BM24" s="92"/>
      <c r="BN24" s="92"/>
      <c r="BO24" s="150"/>
      <c r="BP24" s="149"/>
      <c r="BQ24" s="92"/>
      <c r="BR24" s="92"/>
      <c r="BS24" s="92"/>
      <c r="BT24" s="92"/>
      <c r="BU24" s="150"/>
      <c r="BV24" s="149"/>
      <c r="BW24" s="92"/>
      <c r="BX24" s="92"/>
      <c r="BY24" s="92"/>
      <c r="BZ24" s="92"/>
      <c r="CA24" s="150"/>
      <c r="CB24" s="144">
        <v>0</v>
      </c>
      <c r="CC24" s="110">
        <v>0</v>
      </c>
      <c r="CD24" s="101">
        <v>0</v>
      </c>
      <c r="CE24" s="102">
        <v>0</v>
      </c>
      <c r="CF24" s="92">
        <v>0</v>
      </c>
      <c r="CG24" s="92">
        <v>0</v>
      </c>
      <c r="CH24" s="92">
        <v>0</v>
      </c>
      <c r="CI24" s="92">
        <v>0</v>
      </c>
      <c r="CJ24" s="92">
        <v>0</v>
      </c>
      <c r="CK24" s="197"/>
    </row>
    <row r="25" spans="1:89" s="25" customFormat="1" ht="13.5">
      <c r="A25" s="207">
        <v>9</v>
      </c>
      <c r="B25" s="228" t="s">
        <v>65</v>
      </c>
      <c r="C25" s="191" t="s">
        <v>46</v>
      </c>
      <c r="D25" s="227" t="s">
        <v>55</v>
      </c>
      <c r="E25" s="80"/>
      <c r="F25" s="81"/>
      <c r="G25" s="81"/>
      <c r="H25" s="81"/>
      <c r="I25" s="81"/>
      <c r="J25" s="182"/>
      <c r="K25" s="181"/>
      <c r="L25" s="81"/>
      <c r="M25" s="81"/>
      <c r="N25" s="54"/>
      <c r="O25" s="93"/>
      <c r="P25" s="182"/>
      <c r="Q25" s="187"/>
      <c r="R25" s="81"/>
      <c r="S25" s="81"/>
      <c r="T25" s="81"/>
      <c r="U25" s="81"/>
      <c r="V25" s="172"/>
      <c r="W25" s="181"/>
      <c r="X25" s="81"/>
      <c r="Y25" s="81"/>
      <c r="Z25" s="81"/>
      <c r="AA25" s="81"/>
      <c r="AB25" s="182"/>
      <c r="AC25" s="181"/>
      <c r="AD25" s="81"/>
      <c r="AE25" s="81"/>
      <c r="AF25" s="81"/>
      <c r="AG25" s="81"/>
      <c r="AH25" s="182"/>
      <c r="AI25" s="181"/>
      <c r="AJ25" s="81"/>
      <c r="AK25" s="81"/>
      <c r="AL25" s="81"/>
      <c r="AM25" s="81"/>
      <c r="AN25" s="182"/>
      <c r="AO25" s="82">
        <v>0</v>
      </c>
      <c r="AP25" s="83">
        <v>0</v>
      </c>
      <c r="AQ25" s="193"/>
      <c r="AR25" s="91"/>
      <c r="AS25" s="92"/>
      <c r="AT25" s="92"/>
      <c r="AU25" s="92"/>
      <c r="AV25" s="92"/>
      <c r="AW25" s="160"/>
      <c r="AX25" s="163"/>
      <c r="AY25" s="92"/>
      <c r="AZ25" s="92"/>
      <c r="BA25" s="92"/>
      <c r="BB25" s="92"/>
      <c r="BC25" s="160"/>
      <c r="BD25" s="149"/>
      <c r="BE25" s="92"/>
      <c r="BF25" s="92"/>
      <c r="BG25" s="92"/>
      <c r="BH25" s="92"/>
      <c r="BI25" s="160"/>
      <c r="BJ25" s="149"/>
      <c r="BK25" s="92"/>
      <c r="BL25" s="92"/>
      <c r="BM25" s="92"/>
      <c r="BN25" s="92"/>
      <c r="BO25" s="150"/>
      <c r="BP25" s="149"/>
      <c r="BQ25" s="92"/>
      <c r="BR25" s="92"/>
      <c r="BS25" s="92"/>
      <c r="BT25" s="92"/>
      <c r="BU25" s="150"/>
      <c r="BV25" s="149"/>
      <c r="BW25" s="92"/>
      <c r="BX25" s="92"/>
      <c r="BY25" s="92"/>
      <c r="BZ25" s="92"/>
      <c r="CA25" s="150"/>
      <c r="CB25" s="144">
        <v>0</v>
      </c>
      <c r="CC25" s="110">
        <v>0</v>
      </c>
      <c r="CD25" s="101">
        <v>0</v>
      </c>
      <c r="CE25" s="102">
        <v>0</v>
      </c>
      <c r="CF25" s="92">
        <v>0</v>
      </c>
      <c r="CG25" s="92">
        <v>0</v>
      </c>
      <c r="CH25" s="92">
        <v>0</v>
      </c>
      <c r="CI25" s="92">
        <v>0</v>
      </c>
      <c r="CJ25" s="92">
        <v>0</v>
      </c>
      <c r="CK25" s="197"/>
    </row>
    <row r="26" spans="1:89" s="25" customFormat="1" ht="13.5">
      <c r="A26" s="207">
        <v>10</v>
      </c>
      <c r="C26" s="235" t="s">
        <v>66</v>
      </c>
      <c r="D26" s="25" t="s">
        <v>67</v>
      </c>
      <c r="E26" s="80"/>
      <c r="F26" s="81"/>
      <c r="G26" s="81"/>
      <c r="H26" s="81"/>
      <c r="I26" s="81"/>
      <c r="J26" s="182"/>
      <c r="K26" s="181"/>
      <c r="L26" s="81"/>
      <c r="M26" s="81"/>
      <c r="N26" s="54"/>
      <c r="O26" s="93"/>
      <c r="P26" s="182"/>
      <c r="Q26" s="187"/>
      <c r="R26" s="81"/>
      <c r="S26" s="81"/>
      <c r="T26" s="81"/>
      <c r="U26" s="81"/>
      <c r="V26" s="172"/>
      <c r="W26" s="181"/>
      <c r="X26" s="81"/>
      <c r="Y26" s="81"/>
      <c r="Z26" s="81"/>
      <c r="AA26" s="81"/>
      <c r="AB26" s="182"/>
      <c r="AC26" s="181"/>
      <c r="AD26" s="81"/>
      <c r="AE26" s="81"/>
      <c r="AF26" s="81"/>
      <c r="AG26" s="81"/>
      <c r="AH26" s="182"/>
      <c r="AI26" s="181"/>
      <c r="AJ26" s="81"/>
      <c r="AK26" s="81"/>
      <c r="AL26" s="81"/>
      <c r="AM26" s="81"/>
      <c r="AN26" s="182"/>
      <c r="AO26" s="82">
        <v>0</v>
      </c>
      <c r="AP26" s="83">
        <v>0</v>
      </c>
      <c r="AQ26" s="193"/>
      <c r="AR26" s="91"/>
      <c r="AS26" s="92"/>
      <c r="AT26" s="92"/>
      <c r="AU26" s="92"/>
      <c r="AV26" s="92"/>
      <c r="AW26" s="160"/>
      <c r="AX26" s="163"/>
      <c r="AY26" s="92"/>
      <c r="AZ26" s="92"/>
      <c r="BA26" s="92"/>
      <c r="BB26" s="92"/>
      <c r="BC26" s="160"/>
      <c r="BD26" s="149"/>
      <c r="BE26" s="92"/>
      <c r="BF26" s="92"/>
      <c r="BG26" s="92"/>
      <c r="BH26" s="92"/>
      <c r="BI26" s="160"/>
      <c r="BJ26" s="149"/>
      <c r="BK26" s="92"/>
      <c r="BL26" s="92"/>
      <c r="BM26" s="92"/>
      <c r="BN26" s="92"/>
      <c r="BO26" s="150"/>
      <c r="BP26" s="149"/>
      <c r="BQ26" s="92"/>
      <c r="BR26" s="92"/>
      <c r="BS26" s="92"/>
      <c r="BT26" s="92"/>
      <c r="BU26" s="150"/>
      <c r="BV26" s="149"/>
      <c r="BW26" s="92"/>
      <c r="BX26" s="92"/>
      <c r="BY26" s="92"/>
      <c r="BZ26" s="92"/>
      <c r="CA26" s="150"/>
      <c r="CB26" s="144">
        <v>0</v>
      </c>
      <c r="CC26" s="110">
        <v>0</v>
      </c>
      <c r="CD26" s="101">
        <v>0</v>
      </c>
      <c r="CE26" s="102">
        <v>0</v>
      </c>
      <c r="CF26" s="92">
        <v>0</v>
      </c>
      <c r="CG26" s="92">
        <v>0</v>
      </c>
      <c r="CH26" s="92">
        <v>0</v>
      </c>
      <c r="CI26" s="92">
        <v>0</v>
      </c>
      <c r="CJ26" s="92">
        <v>0</v>
      </c>
      <c r="CK26" s="197"/>
    </row>
    <row r="27" spans="1:89" s="25" customFormat="1" ht="13.5">
      <c r="A27" s="207">
        <v>11</v>
      </c>
      <c r="B27" s="292" t="s">
        <v>38</v>
      </c>
      <c r="C27" s="191" t="s">
        <v>41</v>
      </c>
      <c r="D27" s="225" t="s">
        <v>52</v>
      </c>
      <c r="E27" s="80"/>
      <c r="F27" s="81"/>
      <c r="G27" s="81"/>
      <c r="H27" s="81"/>
      <c r="I27" s="81"/>
      <c r="J27" s="182"/>
      <c r="K27" s="181"/>
      <c r="L27" s="81"/>
      <c r="M27" s="81"/>
      <c r="N27" s="54"/>
      <c r="O27" s="93"/>
      <c r="P27" s="182"/>
      <c r="Q27" s="187"/>
      <c r="R27" s="81"/>
      <c r="S27" s="81"/>
      <c r="T27" s="81"/>
      <c r="U27" s="81"/>
      <c r="V27" s="172"/>
      <c r="W27" s="181"/>
      <c r="X27" s="81"/>
      <c r="Y27" s="81"/>
      <c r="Z27" s="81"/>
      <c r="AA27" s="81"/>
      <c r="AB27" s="182"/>
      <c r="AC27" s="181"/>
      <c r="AD27" s="81"/>
      <c r="AE27" s="81"/>
      <c r="AF27" s="81"/>
      <c r="AG27" s="81"/>
      <c r="AH27" s="182"/>
      <c r="AI27" s="181"/>
      <c r="AJ27" s="81"/>
      <c r="AK27" s="81"/>
      <c r="AL27" s="81"/>
      <c r="AM27" s="81"/>
      <c r="AN27" s="182"/>
      <c r="AO27" s="82">
        <v>0</v>
      </c>
      <c r="AP27" s="83">
        <v>0</v>
      </c>
      <c r="AQ27" s="193"/>
      <c r="AR27" s="91"/>
      <c r="AS27" s="92"/>
      <c r="AT27" s="92"/>
      <c r="AU27" s="92"/>
      <c r="AV27" s="92"/>
      <c r="AW27" s="160"/>
      <c r="AX27" s="163"/>
      <c r="AY27" s="92"/>
      <c r="AZ27" s="92"/>
      <c r="BA27" s="92"/>
      <c r="BB27" s="92"/>
      <c r="BC27" s="160"/>
      <c r="BD27" s="149"/>
      <c r="BE27" s="92"/>
      <c r="BF27" s="92"/>
      <c r="BG27" s="92"/>
      <c r="BH27" s="92"/>
      <c r="BI27" s="160"/>
      <c r="BJ27" s="149"/>
      <c r="BK27" s="92"/>
      <c r="BL27" s="92"/>
      <c r="BM27" s="92"/>
      <c r="BN27" s="92"/>
      <c r="BO27" s="150"/>
      <c r="BP27" s="149"/>
      <c r="BQ27" s="92"/>
      <c r="BR27" s="92"/>
      <c r="BS27" s="92"/>
      <c r="BT27" s="92"/>
      <c r="BU27" s="150"/>
      <c r="BV27" s="149"/>
      <c r="BW27" s="92"/>
      <c r="BX27" s="92"/>
      <c r="BY27" s="92"/>
      <c r="BZ27" s="92"/>
      <c r="CA27" s="150"/>
      <c r="CB27" s="144">
        <v>0</v>
      </c>
      <c r="CC27" s="110">
        <v>0</v>
      </c>
      <c r="CD27" s="101">
        <v>0</v>
      </c>
      <c r="CE27" s="102">
        <v>0</v>
      </c>
      <c r="CF27" s="92">
        <v>0</v>
      </c>
      <c r="CG27" s="92">
        <v>0</v>
      </c>
      <c r="CH27" s="92">
        <v>0</v>
      </c>
      <c r="CI27" s="92">
        <v>0</v>
      </c>
      <c r="CJ27" s="92">
        <v>0</v>
      </c>
      <c r="CK27" s="197"/>
    </row>
    <row r="28" spans="1:89" s="25" customFormat="1" ht="13.5">
      <c r="A28" s="207">
        <v>14</v>
      </c>
      <c r="B28" s="34"/>
      <c r="C28" s="191" t="s">
        <v>72</v>
      </c>
      <c r="D28" s="227" t="s">
        <v>54</v>
      </c>
      <c r="E28" s="80"/>
      <c r="F28" s="81"/>
      <c r="G28" s="81"/>
      <c r="H28" s="81"/>
      <c r="I28" s="81"/>
      <c r="J28" s="182"/>
      <c r="K28" s="181"/>
      <c r="L28" s="81"/>
      <c r="M28" s="81"/>
      <c r="N28" s="54"/>
      <c r="O28" s="93"/>
      <c r="P28" s="182"/>
      <c r="Q28" s="187"/>
      <c r="R28" s="81"/>
      <c r="S28" s="81"/>
      <c r="T28" s="81"/>
      <c r="U28" s="81"/>
      <c r="V28" s="172"/>
      <c r="W28" s="181"/>
      <c r="X28" s="81"/>
      <c r="Y28" s="81"/>
      <c r="Z28" s="81"/>
      <c r="AA28" s="81"/>
      <c r="AB28" s="182"/>
      <c r="AC28" s="181"/>
      <c r="AD28" s="81"/>
      <c r="AE28" s="81"/>
      <c r="AF28" s="81"/>
      <c r="AG28" s="81"/>
      <c r="AH28" s="182"/>
      <c r="AI28" s="181"/>
      <c r="AJ28" s="81"/>
      <c r="AK28" s="81"/>
      <c r="AL28" s="81"/>
      <c r="AM28" s="81"/>
      <c r="AN28" s="182"/>
      <c r="AO28" s="82">
        <v>0</v>
      </c>
      <c r="AP28" s="83">
        <v>0</v>
      </c>
      <c r="AQ28" s="193"/>
      <c r="AR28" s="91"/>
      <c r="AS28" s="92"/>
      <c r="AT28" s="92"/>
      <c r="AU28" s="92"/>
      <c r="AV28" s="92"/>
      <c r="AW28" s="160"/>
      <c r="AX28" s="163"/>
      <c r="AY28" s="92"/>
      <c r="AZ28" s="92"/>
      <c r="BA28" s="92"/>
      <c r="BB28" s="92"/>
      <c r="BC28" s="160"/>
      <c r="BD28" s="149"/>
      <c r="BE28" s="92"/>
      <c r="BF28" s="92"/>
      <c r="BG28" s="92"/>
      <c r="BH28" s="92"/>
      <c r="BI28" s="160"/>
      <c r="BJ28" s="149"/>
      <c r="BK28" s="92"/>
      <c r="BL28" s="92"/>
      <c r="BM28" s="92"/>
      <c r="BN28" s="92"/>
      <c r="BO28" s="150"/>
      <c r="BP28" s="149"/>
      <c r="BQ28" s="92"/>
      <c r="BR28" s="92"/>
      <c r="BS28" s="92"/>
      <c r="BT28" s="92"/>
      <c r="BU28" s="150"/>
      <c r="BV28" s="149"/>
      <c r="BW28" s="92"/>
      <c r="BX28" s="92"/>
      <c r="BY28" s="92"/>
      <c r="BZ28" s="92"/>
      <c r="CA28" s="150"/>
      <c r="CB28" s="144">
        <v>0</v>
      </c>
      <c r="CC28" s="110">
        <v>0</v>
      </c>
      <c r="CD28" s="101">
        <v>0</v>
      </c>
      <c r="CE28" s="102">
        <v>0</v>
      </c>
      <c r="CF28" s="92">
        <v>0</v>
      </c>
      <c r="CG28" s="92">
        <v>0</v>
      </c>
      <c r="CH28" s="92">
        <v>0</v>
      </c>
      <c r="CI28" s="92">
        <v>0</v>
      </c>
      <c r="CJ28" s="92">
        <v>0</v>
      </c>
      <c r="CK28" s="197"/>
    </row>
    <row r="29" spans="1:89" s="25" customFormat="1" ht="13.5">
      <c r="A29" s="207">
        <v>15</v>
      </c>
      <c r="B29" s="34" t="s">
        <v>73</v>
      </c>
      <c r="C29" s="219" t="s">
        <v>74</v>
      </c>
      <c r="D29" s="227" t="s">
        <v>75</v>
      </c>
      <c r="E29" s="80"/>
      <c r="F29" s="81"/>
      <c r="G29" s="81"/>
      <c r="H29" s="81"/>
      <c r="I29" s="81"/>
      <c r="J29" s="182"/>
      <c r="K29" s="181"/>
      <c r="L29" s="81"/>
      <c r="M29" s="81"/>
      <c r="N29" s="54"/>
      <c r="O29" s="93"/>
      <c r="P29" s="182"/>
      <c r="Q29" s="187"/>
      <c r="R29" s="81"/>
      <c r="S29" s="81"/>
      <c r="T29" s="81"/>
      <c r="U29" s="81"/>
      <c r="V29" s="172"/>
      <c r="W29" s="181"/>
      <c r="X29" s="81"/>
      <c r="Y29" s="81"/>
      <c r="Z29" s="81"/>
      <c r="AA29" s="81"/>
      <c r="AB29" s="182"/>
      <c r="AC29" s="181"/>
      <c r="AD29" s="81"/>
      <c r="AE29" s="81"/>
      <c r="AF29" s="81"/>
      <c r="AG29" s="81"/>
      <c r="AH29" s="182"/>
      <c r="AI29" s="181"/>
      <c r="AJ29" s="81"/>
      <c r="AK29" s="81"/>
      <c r="AL29" s="81"/>
      <c r="AM29" s="81"/>
      <c r="AN29" s="182"/>
      <c r="AO29" s="82">
        <v>0</v>
      </c>
      <c r="AP29" s="83">
        <v>0</v>
      </c>
      <c r="AQ29" s="193"/>
      <c r="AR29" s="91"/>
      <c r="AS29" s="92"/>
      <c r="AT29" s="92"/>
      <c r="AU29" s="92"/>
      <c r="AV29" s="92"/>
      <c r="AW29" s="160"/>
      <c r="AX29" s="163"/>
      <c r="AY29" s="92"/>
      <c r="AZ29" s="92"/>
      <c r="BA29" s="92"/>
      <c r="BB29" s="92"/>
      <c r="BC29" s="160"/>
      <c r="BD29" s="149"/>
      <c r="BE29" s="92"/>
      <c r="BF29" s="92"/>
      <c r="BG29" s="92"/>
      <c r="BH29" s="92"/>
      <c r="BI29" s="160"/>
      <c r="BJ29" s="149"/>
      <c r="BK29" s="92"/>
      <c r="BL29" s="92"/>
      <c r="BM29" s="92"/>
      <c r="BN29" s="92"/>
      <c r="BO29" s="150"/>
      <c r="BP29" s="149"/>
      <c r="BQ29" s="92"/>
      <c r="BR29" s="92"/>
      <c r="BS29" s="92"/>
      <c r="BT29" s="92"/>
      <c r="BU29" s="150"/>
      <c r="BV29" s="149"/>
      <c r="BW29" s="92"/>
      <c r="BX29" s="92"/>
      <c r="BY29" s="92"/>
      <c r="BZ29" s="92"/>
      <c r="CA29" s="150"/>
      <c r="CB29" s="144">
        <v>0</v>
      </c>
      <c r="CC29" s="110">
        <v>0</v>
      </c>
      <c r="CD29" s="101">
        <v>0</v>
      </c>
      <c r="CE29" s="102">
        <v>0</v>
      </c>
      <c r="CF29" s="92">
        <v>0</v>
      </c>
      <c r="CG29" s="92">
        <v>0</v>
      </c>
      <c r="CH29" s="92">
        <v>0</v>
      </c>
      <c r="CI29" s="92">
        <v>0</v>
      </c>
      <c r="CJ29" s="92">
        <v>0</v>
      </c>
      <c r="CK29" s="197"/>
    </row>
    <row r="30" spans="1:89" s="25" customFormat="1" ht="13.5">
      <c r="A30" s="207">
        <v>18</v>
      </c>
      <c r="B30" s="34"/>
      <c r="C30" s="230" t="s">
        <v>80</v>
      </c>
      <c r="D30" s="227" t="s">
        <v>52</v>
      </c>
      <c r="E30" s="80"/>
      <c r="F30" s="81"/>
      <c r="G30" s="81"/>
      <c r="H30" s="81"/>
      <c r="I30" s="81"/>
      <c r="J30" s="182"/>
      <c r="K30" s="181"/>
      <c r="L30" s="81"/>
      <c r="M30" s="81"/>
      <c r="N30" s="54"/>
      <c r="O30" s="93"/>
      <c r="P30" s="182"/>
      <c r="Q30" s="187"/>
      <c r="R30" s="81"/>
      <c r="S30" s="81"/>
      <c r="T30" s="81"/>
      <c r="U30" s="81"/>
      <c r="V30" s="172"/>
      <c r="W30" s="181"/>
      <c r="X30" s="81"/>
      <c r="Y30" s="81"/>
      <c r="Z30" s="81"/>
      <c r="AA30" s="81"/>
      <c r="AB30" s="182"/>
      <c r="AC30" s="181"/>
      <c r="AD30" s="81"/>
      <c r="AE30" s="81"/>
      <c r="AF30" s="81"/>
      <c r="AG30" s="81"/>
      <c r="AH30" s="182"/>
      <c r="AI30" s="181"/>
      <c r="AJ30" s="81"/>
      <c r="AK30" s="81"/>
      <c r="AL30" s="81"/>
      <c r="AM30" s="81"/>
      <c r="AN30" s="182"/>
      <c r="AO30" s="82">
        <v>0</v>
      </c>
      <c r="AP30" s="83">
        <v>0</v>
      </c>
      <c r="AQ30" s="193"/>
      <c r="AR30" s="91"/>
      <c r="AS30" s="92"/>
      <c r="AT30" s="92"/>
      <c r="AU30" s="92"/>
      <c r="AV30" s="92"/>
      <c r="AW30" s="160"/>
      <c r="AX30" s="163"/>
      <c r="AY30" s="92"/>
      <c r="AZ30" s="92"/>
      <c r="BA30" s="92"/>
      <c r="BB30" s="92"/>
      <c r="BC30" s="160"/>
      <c r="BD30" s="149"/>
      <c r="BE30" s="92"/>
      <c r="BF30" s="92"/>
      <c r="BG30" s="92"/>
      <c r="BH30" s="92"/>
      <c r="BI30" s="160"/>
      <c r="BJ30" s="149"/>
      <c r="BK30" s="92"/>
      <c r="BL30" s="92"/>
      <c r="BM30" s="92"/>
      <c r="BN30" s="92"/>
      <c r="BO30" s="150"/>
      <c r="BP30" s="149"/>
      <c r="BQ30" s="92"/>
      <c r="BR30" s="92"/>
      <c r="BS30" s="92"/>
      <c r="BT30" s="92"/>
      <c r="BU30" s="150"/>
      <c r="BV30" s="149"/>
      <c r="BW30" s="92"/>
      <c r="BX30" s="92"/>
      <c r="BY30" s="92"/>
      <c r="BZ30" s="92"/>
      <c r="CA30" s="150"/>
      <c r="CB30" s="144">
        <v>0</v>
      </c>
      <c r="CC30" s="110">
        <v>0</v>
      </c>
      <c r="CD30" s="101">
        <v>0</v>
      </c>
      <c r="CE30" s="102">
        <v>0</v>
      </c>
      <c r="CF30" s="92">
        <v>0</v>
      </c>
      <c r="CG30" s="92">
        <v>0</v>
      </c>
      <c r="CH30" s="92">
        <v>0</v>
      </c>
      <c r="CI30" s="92">
        <v>0</v>
      </c>
      <c r="CJ30" s="92">
        <v>0</v>
      </c>
      <c r="CK30" s="197"/>
    </row>
    <row r="31" spans="1:89" s="25" customFormat="1" ht="13.5">
      <c r="A31" s="207">
        <v>21</v>
      </c>
      <c r="B31" s="34"/>
      <c r="C31" s="219" t="s">
        <v>48</v>
      </c>
      <c r="D31" s="227" t="s">
        <v>56</v>
      </c>
      <c r="E31" s="80"/>
      <c r="F31" s="81"/>
      <c r="G31" s="81"/>
      <c r="H31" s="81"/>
      <c r="I31" s="81"/>
      <c r="J31" s="182"/>
      <c r="K31" s="181"/>
      <c r="L31" s="81"/>
      <c r="M31" s="81"/>
      <c r="N31" s="54"/>
      <c r="O31" s="93"/>
      <c r="P31" s="182"/>
      <c r="Q31" s="187"/>
      <c r="R31" s="81"/>
      <c r="S31" s="81"/>
      <c r="T31" s="81"/>
      <c r="U31" s="81"/>
      <c r="V31" s="172"/>
      <c r="W31" s="181"/>
      <c r="X31" s="81"/>
      <c r="Y31" s="81"/>
      <c r="Z31" s="81"/>
      <c r="AA31" s="81"/>
      <c r="AB31" s="182"/>
      <c r="AC31" s="181"/>
      <c r="AD31" s="81"/>
      <c r="AE31" s="81"/>
      <c r="AF31" s="81"/>
      <c r="AG31" s="81"/>
      <c r="AH31" s="182"/>
      <c r="AI31" s="181"/>
      <c r="AJ31" s="81"/>
      <c r="AK31" s="81"/>
      <c r="AL31" s="81"/>
      <c r="AM31" s="81"/>
      <c r="AN31" s="182"/>
      <c r="AO31" s="82">
        <v>0</v>
      </c>
      <c r="AP31" s="83">
        <v>0</v>
      </c>
      <c r="AQ31" s="193"/>
      <c r="AR31" s="91"/>
      <c r="AS31" s="92"/>
      <c r="AT31" s="92"/>
      <c r="AU31" s="92"/>
      <c r="AV31" s="92"/>
      <c r="AW31" s="160"/>
      <c r="AX31" s="163"/>
      <c r="AY31" s="92"/>
      <c r="AZ31" s="92"/>
      <c r="BA31" s="92"/>
      <c r="BB31" s="92"/>
      <c r="BC31" s="160"/>
      <c r="BD31" s="149"/>
      <c r="BE31" s="92"/>
      <c r="BF31" s="92"/>
      <c r="BG31" s="92"/>
      <c r="BH31" s="92"/>
      <c r="BI31" s="160"/>
      <c r="BJ31" s="149"/>
      <c r="BK31" s="92"/>
      <c r="BL31" s="92"/>
      <c r="BM31" s="92"/>
      <c r="BN31" s="92"/>
      <c r="BO31" s="150"/>
      <c r="BP31" s="149"/>
      <c r="BQ31" s="92"/>
      <c r="BR31" s="92"/>
      <c r="BS31" s="92"/>
      <c r="BT31" s="92"/>
      <c r="BU31" s="150"/>
      <c r="BV31" s="149"/>
      <c r="BW31" s="92"/>
      <c r="BX31" s="92"/>
      <c r="BY31" s="92"/>
      <c r="BZ31" s="92"/>
      <c r="CA31" s="150"/>
      <c r="CB31" s="144">
        <v>0</v>
      </c>
      <c r="CC31" s="110">
        <v>0</v>
      </c>
      <c r="CD31" s="101">
        <v>0</v>
      </c>
      <c r="CE31" s="102">
        <v>0</v>
      </c>
      <c r="CF31" s="92">
        <v>0</v>
      </c>
      <c r="CG31" s="92">
        <v>0</v>
      </c>
      <c r="CH31" s="92">
        <v>0</v>
      </c>
      <c r="CI31" s="92">
        <v>0</v>
      </c>
      <c r="CJ31" s="92">
        <v>0</v>
      </c>
      <c r="CK31" s="197"/>
    </row>
    <row r="32" spans="1:89" s="25" customFormat="1" ht="14.25" thickBot="1">
      <c r="A32" s="261">
        <v>23</v>
      </c>
      <c r="B32" s="259"/>
      <c r="C32" s="257" t="s">
        <v>86</v>
      </c>
      <c r="D32" s="227" t="s">
        <v>87</v>
      </c>
      <c r="E32" s="80"/>
      <c r="F32" s="81"/>
      <c r="G32" s="81"/>
      <c r="H32" s="81"/>
      <c r="I32" s="81"/>
      <c r="J32" s="182"/>
      <c r="K32" s="181"/>
      <c r="L32" s="81"/>
      <c r="M32" s="81"/>
      <c r="N32" s="54"/>
      <c r="O32" s="93"/>
      <c r="P32" s="182"/>
      <c r="Q32" s="187"/>
      <c r="R32" s="81"/>
      <c r="S32" s="81"/>
      <c r="T32" s="81"/>
      <c r="U32" s="81"/>
      <c r="V32" s="172"/>
      <c r="W32" s="181"/>
      <c r="X32" s="81"/>
      <c r="Y32" s="81"/>
      <c r="Z32" s="81"/>
      <c r="AA32" s="81"/>
      <c r="AB32" s="182"/>
      <c r="AC32" s="181"/>
      <c r="AD32" s="81"/>
      <c r="AE32" s="81"/>
      <c r="AF32" s="81"/>
      <c r="AG32" s="81"/>
      <c r="AH32" s="182"/>
      <c r="AI32" s="181"/>
      <c r="AJ32" s="81"/>
      <c r="AK32" s="81"/>
      <c r="AL32" s="81"/>
      <c r="AM32" s="81"/>
      <c r="AN32" s="182"/>
      <c r="AO32" s="82">
        <v>0</v>
      </c>
      <c r="AP32" s="83">
        <v>0</v>
      </c>
      <c r="AQ32" s="193"/>
      <c r="AR32" s="91"/>
      <c r="AS32" s="92"/>
      <c r="AT32" s="92"/>
      <c r="AU32" s="92"/>
      <c r="AV32" s="92"/>
      <c r="AW32" s="160"/>
      <c r="AX32" s="163"/>
      <c r="AY32" s="92"/>
      <c r="AZ32" s="92"/>
      <c r="BA32" s="92"/>
      <c r="BB32" s="92"/>
      <c r="BC32" s="160"/>
      <c r="BD32" s="149"/>
      <c r="BE32" s="92"/>
      <c r="BF32" s="92"/>
      <c r="BG32" s="92"/>
      <c r="BH32" s="92"/>
      <c r="BI32" s="160"/>
      <c r="BJ32" s="149"/>
      <c r="BK32" s="92"/>
      <c r="BL32" s="92"/>
      <c r="BM32" s="92"/>
      <c r="BN32" s="92"/>
      <c r="BO32" s="150"/>
      <c r="BP32" s="149"/>
      <c r="BQ32" s="92"/>
      <c r="BR32" s="92"/>
      <c r="BS32" s="92"/>
      <c r="BT32" s="92"/>
      <c r="BU32" s="150"/>
      <c r="BV32" s="149"/>
      <c r="BW32" s="92"/>
      <c r="BX32" s="92"/>
      <c r="BY32" s="92"/>
      <c r="BZ32" s="92"/>
      <c r="CA32" s="150"/>
      <c r="CB32" s="144">
        <v>0</v>
      </c>
      <c r="CC32" s="110">
        <v>0</v>
      </c>
      <c r="CD32" s="101">
        <v>0</v>
      </c>
      <c r="CE32" s="102">
        <v>0</v>
      </c>
      <c r="CF32" s="92">
        <v>0</v>
      </c>
      <c r="CG32" s="92">
        <v>0</v>
      </c>
      <c r="CH32" s="92">
        <v>0</v>
      </c>
      <c r="CI32" s="92">
        <v>0</v>
      </c>
      <c r="CJ32" s="92">
        <v>0</v>
      </c>
      <c r="CK32" s="197"/>
    </row>
    <row r="33" spans="1:89" s="1" customFormat="1" ht="12.75" customHeight="1">
      <c r="A33" s="262"/>
      <c r="B33" s="260"/>
      <c r="C33" s="258"/>
      <c r="D33" s="256"/>
      <c r="E33" s="58"/>
      <c r="F33" s="53"/>
      <c r="G33" s="53"/>
      <c r="H33" s="53"/>
      <c r="I33" s="53"/>
      <c r="J33" s="184"/>
      <c r="K33" s="183"/>
      <c r="L33" s="53"/>
      <c r="M33" s="53"/>
      <c r="N33" s="53"/>
      <c r="O33" s="53"/>
      <c r="P33" s="184"/>
      <c r="Q33" s="188"/>
      <c r="R33" s="53"/>
      <c r="S33" s="53"/>
      <c r="T33" s="53"/>
      <c r="U33" s="53"/>
      <c r="V33" s="173"/>
      <c r="W33" s="183"/>
      <c r="X33" s="53"/>
      <c r="Y33" s="53"/>
      <c r="Z33" s="53"/>
      <c r="AA33" s="53"/>
      <c r="AB33" s="184"/>
      <c r="AC33" s="183"/>
      <c r="AD33" s="53"/>
      <c r="AE33" s="53"/>
      <c r="AF33" s="53"/>
      <c r="AG33" s="53"/>
      <c r="AH33" s="184"/>
      <c r="AI33" s="183"/>
      <c r="AJ33" s="53"/>
      <c r="AK33" s="53"/>
      <c r="AL33" s="53"/>
      <c r="AM33" s="53"/>
      <c r="AN33" s="173"/>
      <c r="AO33" s="246">
        <f>SUM(E34:I34,K34:O34,Q34:U34,W34:AA34,AC34:AG34,AI34:AM34)</f>
        <v>0</v>
      </c>
      <c r="AP33" s="47">
        <f>SUM(J34,P34,V34,AB34,AH34,AN34)</f>
        <v>0</v>
      </c>
      <c r="AQ33" s="193"/>
      <c r="AR33" s="55"/>
      <c r="AS33" s="37"/>
      <c r="AT33" s="37"/>
      <c r="AU33" s="37"/>
      <c r="AV33" s="37"/>
      <c r="AW33" s="154"/>
      <c r="AX33" s="165"/>
      <c r="AY33" s="37"/>
      <c r="AZ33" s="37"/>
      <c r="BA33" s="37"/>
      <c r="BB33" s="37"/>
      <c r="BC33" s="154"/>
      <c r="BD33" s="153"/>
      <c r="BE33" s="37"/>
      <c r="BF33" s="37"/>
      <c r="BG33" s="37"/>
      <c r="BH33" s="37"/>
      <c r="BI33" s="154"/>
      <c r="BJ33" s="153"/>
      <c r="BK33" s="37"/>
      <c r="BL33" s="37"/>
      <c r="BM33" s="37"/>
      <c r="BN33" s="37"/>
      <c r="BO33" s="154"/>
      <c r="BP33" s="153"/>
      <c r="BQ33" s="37"/>
      <c r="BR33" s="37"/>
      <c r="BS33" s="37"/>
      <c r="BT33" s="37"/>
      <c r="BU33" s="154"/>
      <c r="BV33" s="153"/>
      <c r="BW33" s="37"/>
      <c r="BX33" s="37"/>
      <c r="BY33" s="37"/>
      <c r="BZ33" s="37"/>
      <c r="CA33" s="154"/>
      <c r="CB33" s="145">
        <v>0</v>
      </c>
      <c r="CC33" s="60">
        <v>0</v>
      </c>
      <c r="CD33" s="63">
        <v>0</v>
      </c>
      <c r="CE33" s="74">
        <v>0</v>
      </c>
      <c r="CF33" s="75"/>
      <c r="CG33" s="75"/>
      <c r="CH33" s="75"/>
      <c r="CI33" s="75"/>
      <c r="CJ33" s="240"/>
      <c r="CK33" s="241"/>
    </row>
    <row r="34" spans="1:90" s="1" customFormat="1" ht="24.75" customHeight="1" thickBot="1">
      <c r="A34" s="254"/>
      <c r="B34" s="253"/>
      <c r="C34" s="254"/>
      <c r="D34" s="255"/>
      <c r="E34" s="72">
        <f>SUM(E8:E33)</f>
        <v>0</v>
      </c>
      <c r="F34" s="73">
        <f>SUM(F8:F33)</f>
        <v>0</v>
      </c>
      <c r="G34" s="73">
        <f>SUM(G8:G33)</f>
        <v>0</v>
      </c>
      <c r="H34" s="73">
        <f>SUM(H8:H33)</f>
        <v>0</v>
      </c>
      <c r="I34" s="73">
        <f>SUM(I8:I33)</f>
        <v>0</v>
      </c>
      <c r="J34" s="186">
        <f>SUM(E34:I34)</f>
        <v>0</v>
      </c>
      <c r="K34" s="185">
        <f>SUM(K8:K33)</f>
        <v>0</v>
      </c>
      <c r="L34" s="73">
        <f>SUM(L8:L33)</f>
        <v>0</v>
      </c>
      <c r="M34" s="73">
        <f>SUM(M8:M33)</f>
        <v>0</v>
      </c>
      <c r="N34" s="73">
        <f>SUM(N8:N33)</f>
        <v>0</v>
      </c>
      <c r="O34" s="73">
        <f>SUM(O8:O33)</f>
        <v>0</v>
      </c>
      <c r="P34" s="186">
        <f>SUM(K34:O34)</f>
        <v>0</v>
      </c>
      <c r="Q34" s="175">
        <f>SUM(Q8:Q33)</f>
        <v>0</v>
      </c>
      <c r="R34" s="73">
        <f>SUM(R8:R33)</f>
        <v>0</v>
      </c>
      <c r="S34" s="73">
        <f>SUM(S8:S33)</f>
        <v>0</v>
      </c>
      <c r="T34" s="73">
        <f>SUM(T8:T33)</f>
        <v>0</v>
      </c>
      <c r="U34" s="73">
        <f>SUM(U8:U33)</f>
        <v>0</v>
      </c>
      <c r="V34" s="174">
        <f>SUM(Q34:U34)</f>
        <v>0</v>
      </c>
      <c r="W34" s="185">
        <f>SUM(W8:W33)</f>
        <v>0</v>
      </c>
      <c r="X34" s="73">
        <f>SUM(X8:X33)</f>
        <v>0</v>
      </c>
      <c r="Y34" s="73">
        <f>SUM(Y8:Y33)</f>
        <v>0</v>
      </c>
      <c r="Z34" s="73">
        <f>SUM(Z8:Z33)</f>
        <v>0</v>
      </c>
      <c r="AA34" s="73">
        <f>SUM(AA8:AA33)</f>
        <v>0</v>
      </c>
      <c r="AB34" s="186">
        <f>SUM(W34:AA34)</f>
        <v>0</v>
      </c>
      <c r="AC34" s="185">
        <f>SUM(AC8:AC33)</f>
        <v>0</v>
      </c>
      <c r="AD34" s="73">
        <f>SUM(AD8:AD33)</f>
        <v>0</v>
      </c>
      <c r="AE34" s="73">
        <f>SUM(AE8:AE33)</f>
        <v>0</v>
      </c>
      <c r="AF34" s="73">
        <f>SUM(AF8:AF33)</f>
        <v>0</v>
      </c>
      <c r="AG34" s="73">
        <f>SUM(AG8:AG33)</f>
        <v>0</v>
      </c>
      <c r="AH34" s="186">
        <f>SUM(AC34:AG34)</f>
        <v>0</v>
      </c>
      <c r="AI34" s="185">
        <f>SUM(AI8:AI33)</f>
        <v>0</v>
      </c>
      <c r="AJ34" s="73">
        <f>SUM(AJ8:AJ33)</f>
        <v>0</v>
      </c>
      <c r="AK34" s="73">
        <f>SUM(AK8:AK33)</f>
        <v>0</v>
      </c>
      <c r="AL34" s="73">
        <f>SUM(AL8:AL33)</f>
        <v>0</v>
      </c>
      <c r="AM34" s="73">
        <f>SUM(AM8:AM33)</f>
        <v>0</v>
      </c>
      <c r="AN34" s="174">
        <f>SUM(AI34:AM34)</f>
        <v>0</v>
      </c>
      <c r="AO34" s="72">
        <f>SUM(AO6:AO32)</f>
        <v>30</v>
      </c>
      <c r="AP34" s="48">
        <f>SUM(AP8:AP32)</f>
        <v>2598</v>
      </c>
      <c r="AQ34" s="67"/>
      <c r="AR34" s="167">
        <f>SUM(AR8:AR33)</f>
        <v>0</v>
      </c>
      <c r="AS34" s="162">
        <f>SUM(AS8:AS33)</f>
        <v>0</v>
      </c>
      <c r="AT34" s="162">
        <f>SUM(AT8:AT33)</f>
        <v>0</v>
      </c>
      <c r="AU34" s="162">
        <f>SUM(AU8:AU33)</f>
        <v>0</v>
      </c>
      <c r="AV34" s="162">
        <f>SUM(AV8:AV33)</f>
        <v>0</v>
      </c>
      <c r="AW34" s="194">
        <f>SUM(AR34:AV34)</f>
        <v>0</v>
      </c>
      <c r="AX34" s="162">
        <f>SUM(AX8:AX33)</f>
        <v>0</v>
      </c>
      <c r="AY34" s="162">
        <f>SUM(AY8:AY33)</f>
        <v>0</v>
      </c>
      <c r="AZ34" s="162">
        <f>SUM(AZ8:AZ33)</f>
        <v>0</v>
      </c>
      <c r="BA34" s="162">
        <f>SUM(BA8:BA33)</f>
        <v>0</v>
      </c>
      <c r="BB34" s="162">
        <f>SUM(BB8:BB33)</f>
        <v>0</v>
      </c>
      <c r="BC34" s="194">
        <f>SUM(AX34:BB34)</f>
        <v>0</v>
      </c>
      <c r="BD34" s="161">
        <f>SUM(BD8:BD33)</f>
        <v>0</v>
      </c>
      <c r="BE34" s="162">
        <f>SUM(BE8:BE33)</f>
        <v>0</v>
      </c>
      <c r="BF34" s="162">
        <f>SUM(BF8:BF33)</f>
        <v>0</v>
      </c>
      <c r="BG34" s="162">
        <f>SUM(BG8:BG33)</f>
        <v>0</v>
      </c>
      <c r="BH34" s="162">
        <f>SUM(BH8:BH33)</f>
        <v>0</v>
      </c>
      <c r="BI34" s="195">
        <f>SUM(BD34:BH34)</f>
        <v>0</v>
      </c>
      <c r="BJ34" s="155">
        <f>SUM(BJ8:BJ33)</f>
        <v>0</v>
      </c>
      <c r="BK34" s="156">
        <f>SUM(BK8:BK33)</f>
        <v>0</v>
      </c>
      <c r="BL34" s="156">
        <f>SUM(BL8:BL33)</f>
        <v>0</v>
      </c>
      <c r="BM34" s="156">
        <f>SUM(BM8:BM33)</f>
        <v>0</v>
      </c>
      <c r="BN34" s="156">
        <f>SUM(BN8:BN33)</f>
        <v>0</v>
      </c>
      <c r="BO34" s="195">
        <f>SUM(BJ34:BN34)</f>
        <v>0</v>
      </c>
      <c r="BP34" s="155">
        <f>SUM(BP8:BP33)</f>
        <v>0</v>
      </c>
      <c r="BQ34" s="156">
        <f>SUM(BQ8:BQ33)</f>
        <v>0</v>
      </c>
      <c r="BR34" s="156">
        <f>SUM(BR8:BR33)</f>
        <v>0</v>
      </c>
      <c r="BS34" s="156">
        <f>SUM(BS8:BS33)</f>
        <v>0</v>
      </c>
      <c r="BT34" s="156">
        <f>SUM(BT8:BT33)</f>
        <v>0</v>
      </c>
      <c r="BU34" s="157">
        <f>SUM(BP34:BR34)</f>
        <v>0</v>
      </c>
      <c r="BV34" s="155">
        <f>SUM(BV8:BV33)</f>
        <v>0</v>
      </c>
      <c r="BW34" s="156">
        <f>SUM(BW8:BW33)</f>
        <v>0</v>
      </c>
      <c r="BX34" s="156">
        <f>SUM(BX8:BX33)</f>
        <v>0</v>
      </c>
      <c r="BY34" s="156">
        <f>SUM(BY8:BY33)</f>
        <v>0</v>
      </c>
      <c r="BZ34" s="156">
        <f>SUM(BZ8:BZ33)</f>
        <v>0</v>
      </c>
      <c r="CA34" s="157">
        <f>SUM(BV34:BX34)</f>
        <v>0</v>
      </c>
      <c r="CB34" s="26">
        <f>SUM(CB8:CB33)</f>
        <v>19</v>
      </c>
      <c r="CC34" s="26">
        <f>SUM(CC8:CC33)</f>
        <v>1334</v>
      </c>
      <c r="CD34" s="64">
        <f>SUM(CD8:CD33)</f>
        <v>49</v>
      </c>
      <c r="CE34" s="27">
        <f>SUM(CE8:CE33)</f>
        <v>3932</v>
      </c>
      <c r="CF34" s="18" t="s">
        <v>27</v>
      </c>
      <c r="CG34" s="18" t="s">
        <v>27</v>
      </c>
      <c r="CH34" s="18" t="s">
        <v>27</v>
      </c>
      <c r="CI34" s="112" t="s">
        <v>27</v>
      </c>
      <c r="CJ34" s="141" t="s">
        <v>27</v>
      </c>
      <c r="CK34" s="243"/>
      <c r="CL34" s="17"/>
    </row>
    <row r="35" spans="1:89" s="1" customFormat="1" ht="13.5" thickBot="1">
      <c r="A35" s="254"/>
      <c r="B35" s="253"/>
      <c r="C35" s="32"/>
      <c r="D35" s="248"/>
      <c r="E35" s="6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68"/>
      <c r="AP35" s="49"/>
      <c r="AQ35" s="69"/>
      <c r="AR35" s="123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5"/>
      <c r="CD35" s="9"/>
      <c r="CE35" s="11"/>
      <c r="CF35" s="18"/>
      <c r="CG35" s="18"/>
      <c r="CH35" s="18"/>
      <c r="CI35" s="112"/>
      <c r="CJ35" s="233"/>
      <c r="CK35" s="243"/>
    </row>
    <row r="36" spans="1:89" s="1" customFormat="1" ht="20.25" customHeight="1" thickBot="1">
      <c r="A36" s="254"/>
      <c r="B36" s="253"/>
      <c r="C36" s="5"/>
      <c r="D36" s="248"/>
      <c r="E36" s="78" t="s">
        <v>23</v>
      </c>
      <c r="F36" s="70"/>
      <c r="G36" s="70"/>
      <c r="H36" s="71">
        <f>SUM(E34,K34,Q34,W34,AC34,AI34)</f>
        <v>0</v>
      </c>
      <c r="I36" s="79" t="s">
        <v>24</v>
      </c>
      <c r="K36" s="71">
        <f>+SUM(F34+L34+R34+X34+AD34+AJ34)</f>
        <v>0</v>
      </c>
      <c r="L36" s="79" t="s">
        <v>25</v>
      </c>
      <c r="M36" s="70"/>
      <c r="N36" s="71">
        <f>SUM(G34,M34,S34,Y34,AE34,AK34)</f>
        <v>0</v>
      </c>
      <c r="O36" s="113" t="s">
        <v>35</v>
      </c>
      <c r="Q36" s="16"/>
      <c r="R36" s="114">
        <f>SUM(H34,N34,T34,Z34,AF34,AL34)</f>
        <v>0</v>
      </c>
      <c r="S36" s="115" t="s">
        <v>28</v>
      </c>
      <c r="T36" s="116"/>
      <c r="U36" s="114">
        <f>SUM(I34,O34,U34,AA34,AG34,AM34)</f>
        <v>0</v>
      </c>
      <c r="X36" s="117"/>
      <c r="Y36" s="117"/>
      <c r="Z36" s="117"/>
      <c r="AA36" s="117"/>
      <c r="AO36" s="50"/>
      <c r="AP36" s="56"/>
      <c r="AQ36" s="56"/>
      <c r="AR36" s="126" t="s">
        <v>23</v>
      </c>
      <c r="AS36" s="127"/>
      <c r="AT36" s="127"/>
      <c r="AU36" s="128">
        <f>SUM(AR34,AX34,BD34,BJ34,BP34,BV34)</f>
        <v>0</v>
      </c>
      <c r="AV36" s="127" t="s">
        <v>24</v>
      </c>
      <c r="AW36" s="129"/>
      <c r="AX36" s="128">
        <f>SUM(AS34,AY34,BE34,BK34,BQ34,BW34)</f>
        <v>0</v>
      </c>
      <c r="AY36" s="127" t="s">
        <v>26</v>
      </c>
      <c r="AZ36" s="127"/>
      <c r="BA36" s="128">
        <f>SUM(AT34,AZ34,BF34,BL34,BR34,BX34)</f>
        <v>0</v>
      </c>
      <c r="BB36" s="130" t="s">
        <v>35</v>
      </c>
      <c r="BC36" s="129"/>
      <c r="BD36" s="128">
        <f>SUM(AU34,BA34,BG34,BM34,BS34,BY34)</f>
        <v>0</v>
      </c>
      <c r="BE36" s="127" t="s">
        <v>28</v>
      </c>
      <c r="BF36" s="127"/>
      <c r="BG36" s="128">
        <f>SUM(AV34,BB34,BH34,BN34,BT34,BZ34)</f>
        <v>0</v>
      </c>
      <c r="BH36" s="127"/>
      <c r="BI36" s="129"/>
      <c r="BJ36" s="129"/>
      <c r="BK36" s="127"/>
      <c r="BL36" s="127"/>
      <c r="BM36" s="127"/>
      <c r="BN36" s="127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2"/>
      <c r="CC36" s="131"/>
      <c r="CD36" s="122"/>
      <c r="CE36" s="10"/>
      <c r="CF36" s="76">
        <v>2</v>
      </c>
      <c r="CG36" s="76">
        <v>4</v>
      </c>
      <c r="CH36" s="139">
        <v>2</v>
      </c>
      <c r="CI36" s="139">
        <v>38</v>
      </c>
      <c r="CJ36" s="139">
        <v>3</v>
      </c>
      <c r="CK36" s="243"/>
    </row>
    <row r="37" spans="1:89" s="1" customFormat="1" ht="18.75" customHeight="1" thickBot="1">
      <c r="A37" s="254"/>
      <c r="B37" s="253"/>
      <c r="C37" s="32"/>
      <c r="D37" s="251"/>
      <c r="E37" s="118"/>
      <c r="F37" s="119"/>
      <c r="G37" s="119"/>
      <c r="H37" s="119">
        <f>H36/AO34</f>
        <v>0</v>
      </c>
      <c r="I37" s="119"/>
      <c r="J37" s="120"/>
      <c r="K37" s="119">
        <f>K36/AO34</f>
        <v>0</v>
      </c>
      <c r="L37" s="119"/>
      <c r="M37" s="119"/>
      <c r="N37" s="119">
        <f>N36/AO34</f>
        <v>0</v>
      </c>
      <c r="O37" s="119"/>
      <c r="P37" s="120"/>
      <c r="Q37" s="119"/>
      <c r="R37" s="119">
        <f>R36/AO34</f>
        <v>0</v>
      </c>
      <c r="S37" s="119"/>
      <c r="T37" s="119"/>
      <c r="U37" s="119">
        <f>U36/AO34</f>
        <v>0</v>
      </c>
      <c r="V37" s="120"/>
      <c r="W37" s="119"/>
      <c r="X37" s="119"/>
      <c r="Y37" s="119"/>
      <c r="Z37" s="119"/>
      <c r="AA37" s="119"/>
      <c r="AB37" s="121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247"/>
      <c r="AP37" s="57"/>
      <c r="AQ37" s="57"/>
      <c r="AR37" s="134"/>
      <c r="AS37" s="135"/>
      <c r="AT37" s="135"/>
      <c r="AU37" s="135">
        <f>AU36/CB34</f>
        <v>0</v>
      </c>
      <c r="AV37" s="135"/>
      <c r="AW37" s="136"/>
      <c r="AX37" s="135">
        <f>AX36/CB34</f>
        <v>0</v>
      </c>
      <c r="AY37" s="135"/>
      <c r="AZ37" s="135"/>
      <c r="BA37" s="135">
        <f>BA36/CB34</f>
        <v>0</v>
      </c>
      <c r="BB37" s="135"/>
      <c r="BC37" s="136"/>
      <c r="BD37" s="196">
        <f>BD36/CB34</f>
        <v>0</v>
      </c>
      <c r="BE37" s="135"/>
      <c r="BF37" s="135"/>
      <c r="BG37" s="196">
        <f>BG36/CB34</f>
        <v>0</v>
      </c>
      <c r="BH37" s="135"/>
      <c r="BI37" s="136"/>
      <c r="BJ37" s="135"/>
      <c r="BK37" s="135"/>
      <c r="BL37" s="135"/>
      <c r="BM37" s="135"/>
      <c r="BN37" s="135"/>
      <c r="BO37" s="137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32"/>
      <c r="CC37" s="133"/>
      <c r="CD37" s="61"/>
      <c r="CE37" s="65"/>
      <c r="CF37" s="66">
        <v>0.04081632653061224</v>
      </c>
      <c r="CG37" s="66">
        <v>0.08163265306122448</v>
      </c>
      <c r="CH37" s="66">
        <v>0.04081632653061224</v>
      </c>
      <c r="CI37" s="66">
        <v>0.7755102040816326</v>
      </c>
      <c r="CJ37" s="242">
        <v>0.061224489795918366</v>
      </c>
      <c r="CK37" s="244"/>
    </row>
    <row r="38" spans="1:42" s="1" customFormat="1" ht="12.75">
      <c r="A38" s="213"/>
      <c r="B38" s="252"/>
      <c r="C38" s="249"/>
      <c r="D38" s="250"/>
      <c r="AO38" s="51"/>
      <c r="AP38" s="51"/>
    </row>
    <row r="39" spans="1:42" s="1" customFormat="1" ht="12.75">
      <c r="A39" s="213"/>
      <c r="B39" s="19"/>
      <c r="C39" s="14"/>
      <c r="D39" s="23"/>
      <c r="AO39" s="51"/>
      <c r="AP39" s="51"/>
    </row>
    <row r="40" spans="1:42" s="1" customFormat="1" ht="12.75">
      <c r="A40" s="213"/>
      <c r="B40" s="19"/>
      <c r="C40" s="14"/>
      <c r="D40" s="23"/>
      <c r="AO40" s="51"/>
      <c r="AP40" s="51"/>
    </row>
    <row r="41" spans="1:42" s="1" customFormat="1" ht="12.75">
      <c r="A41" s="213"/>
      <c r="B41" s="19"/>
      <c r="C41" s="14"/>
      <c r="D41" s="23"/>
      <c r="AO41" s="51"/>
      <c r="AP41" s="51"/>
    </row>
    <row r="42" spans="1:42" s="1" customFormat="1" ht="12.75">
      <c r="A42" s="213"/>
      <c r="B42" s="19"/>
      <c r="C42" s="14"/>
      <c r="D42" s="23"/>
      <c r="AO42" s="51"/>
      <c r="AP42" s="51"/>
    </row>
    <row r="43" spans="1:42" s="1" customFormat="1" ht="12.75">
      <c r="A43" s="213"/>
      <c r="B43" s="19"/>
      <c r="C43" s="14"/>
      <c r="D43" s="23"/>
      <c r="AO43" s="51"/>
      <c r="AP43" s="51"/>
    </row>
    <row r="44" spans="1:42" s="1" customFormat="1" ht="12.75">
      <c r="A44" s="213"/>
      <c r="B44" s="19"/>
      <c r="C44" s="14"/>
      <c r="D44" s="23"/>
      <c r="AO44" s="51"/>
      <c r="AP44" s="51"/>
    </row>
    <row r="45" spans="1:42" s="1" customFormat="1" ht="12.75">
      <c r="A45" s="213"/>
      <c r="B45" s="19"/>
      <c r="C45" s="14"/>
      <c r="D45" s="23"/>
      <c r="AO45" s="51"/>
      <c r="AP45" s="51"/>
    </row>
    <row r="46" spans="1:42" s="1" customFormat="1" ht="12.75">
      <c r="A46" s="213"/>
      <c r="B46" s="19"/>
      <c r="C46" s="14"/>
      <c r="D46" s="23"/>
      <c r="AO46" s="51"/>
      <c r="AP46" s="51"/>
    </row>
    <row r="47" spans="1:42" s="1" customFormat="1" ht="12.75">
      <c r="A47" s="213"/>
      <c r="B47" s="19"/>
      <c r="C47" s="14"/>
      <c r="D47" s="23"/>
      <c r="AO47" s="51"/>
      <c r="AP47" s="51"/>
    </row>
    <row r="48" spans="1:42" s="1" customFormat="1" ht="12.75">
      <c r="A48" s="213"/>
      <c r="B48" s="19"/>
      <c r="C48" s="14"/>
      <c r="D48" s="23"/>
      <c r="AO48" s="51"/>
      <c r="AP48" s="51"/>
    </row>
    <row r="49" spans="1:42" s="1" customFormat="1" ht="12.75">
      <c r="A49" s="213"/>
      <c r="B49" s="19"/>
      <c r="C49" s="14"/>
      <c r="D49" s="23"/>
      <c r="AO49" s="51"/>
      <c r="AP49" s="51"/>
    </row>
    <row r="50" spans="1:42" s="1" customFormat="1" ht="12.75">
      <c r="A50" s="2"/>
      <c r="B50" s="19"/>
      <c r="C50" s="14"/>
      <c r="D50" s="23"/>
      <c r="AO50" s="51"/>
      <c r="AP50" s="51"/>
    </row>
    <row r="51" spans="1:42" s="1" customFormat="1" ht="12.75">
      <c r="A51" s="2"/>
      <c r="B51" s="19"/>
      <c r="C51" s="14"/>
      <c r="D51" s="23"/>
      <c r="AO51" s="51"/>
      <c r="AP51" s="51"/>
    </row>
    <row r="52" spans="1:42" s="1" customFormat="1" ht="12.75">
      <c r="A52" s="2"/>
      <c r="B52" s="19"/>
      <c r="C52" s="14"/>
      <c r="D52" s="23"/>
      <c r="AO52" s="51"/>
      <c r="AP52" s="51"/>
    </row>
    <row r="53" spans="1:42" s="1" customFormat="1" ht="12.75">
      <c r="A53" s="2"/>
      <c r="B53" s="19"/>
      <c r="C53" s="14"/>
      <c r="D53" s="23"/>
      <c r="AO53" s="51"/>
      <c r="AP53" s="51"/>
    </row>
    <row r="54" spans="1:42" s="1" customFormat="1" ht="12.75">
      <c r="A54" s="2"/>
      <c r="B54" s="19"/>
      <c r="C54" s="14"/>
      <c r="D54" s="23"/>
      <c r="AO54" s="51"/>
      <c r="AP54" s="51"/>
    </row>
    <row r="55" spans="1:42" s="1" customFormat="1" ht="12.75">
      <c r="A55" s="2"/>
      <c r="B55" s="19"/>
      <c r="C55" s="14"/>
      <c r="D55" s="23"/>
      <c r="AO55" s="51"/>
      <c r="AP55" s="51"/>
    </row>
    <row r="56" spans="1:42" s="1" customFormat="1" ht="12.75">
      <c r="A56" s="2"/>
      <c r="B56" s="19"/>
      <c r="C56" s="14"/>
      <c r="D56" s="23"/>
      <c r="AO56" s="51"/>
      <c r="AP56" s="51"/>
    </row>
    <row r="57" spans="1:42" s="1" customFormat="1" ht="12.75">
      <c r="A57" s="2"/>
      <c r="B57" s="19"/>
      <c r="C57" s="14"/>
      <c r="D57" s="23"/>
      <c r="AO57" s="51"/>
      <c r="AP57" s="51"/>
    </row>
    <row r="58" spans="1:42" s="1" customFormat="1" ht="12.75">
      <c r="A58" s="2"/>
      <c r="B58" s="19"/>
      <c r="C58" s="14"/>
      <c r="D58" s="23"/>
      <c r="AO58" s="51"/>
      <c r="AP58" s="51"/>
    </row>
    <row r="59" spans="1:42" s="1" customFormat="1" ht="12.75">
      <c r="A59" s="2"/>
      <c r="B59" s="19"/>
      <c r="C59" s="14"/>
      <c r="D59" s="23"/>
      <c r="AO59" s="51"/>
      <c r="AP59" s="51"/>
    </row>
    <row r="60" spans="1:42" s="1" customFormat="1" ht="12.75">
      <c r="A60" s="2"/>
      <c r="B60" s="19"/>
      <c r="C60" s="14"/>
      <c r="D60" s="23"/>
      <c r="AO60" s="51"/>
      <c r="AP60" s="51"/>
    </row>
    <row r="61" spans="1:42" s="1" customFormat="1" ht="12.75">
      <c r="A61" s="2"/>
      <c r="B61" s="19"/>
      <c r="C61" s="14"/>
      <c r="D61" s="23"/>
      <c r="AO61" s="51"/>
      <c r="AP61" s="51"/>
    </row>
    <row r="62" spans="1:42" s="1" customFormat="1" ht="12.75">
      <c r="A62" s="2"/>
      <c r="B62" s="19"/>
      <c r="C62" s="14"/>
      <c r="D62" s="23"/>
      <c r="AO62" s="51"/>
      <c r="AP62" s="51"/>
    </row>
    <row r="63" spans="1:42" s="1" customFormat="1" ht="12.75">
      <c r="A63" s="2"/>
      <c r="B63" s="19"/>
      <c r="C63" s="14"/>
      <c r="D63" s="23"/>
      <c r="AO63" s="51"/>
      <c r="AP63" s="51"/>
    </row>
    <row r="64" spans="1:42" s="1" customFormat="1" ht="12.75">
      <c r="A64" s="2"/>
      <c r="B64" s="19"/>
      <c r="C64" s="14"/>
      <c r="D64" s="23"/>
      <c r="AO64" s="51"/>
      <c r="AP64" s="51"/>
    </row>
    <row r="65" spans="1:42" s="1" customFormat="1" ht="12.75">
      <c r="A65" s="2"/>
      <c r="B65" s="19"/>
      <c r="C65" s="14"/>
      <c r="D65" s="23"/>
      <c r="AO65" s="51"/>
      <c r="AP65" s="51"/>
    </row>
    <row r="66" spans="1:42" s="1" customFormat="1" ht="12.75">
      <c r="A66" s="2"/>
      <c r="B66" s="19"/>
      <c r="C66" s="14"/>
      <c r="D66" s="23"/>
      <c r="AO66" s="51"/>
      <c r="AP66" s="51"/>
    </row>
    <row r="67" spans="1:42" s="1" customFormat="1" ht="12.75">
      <c r="A67" s="2"/>
      <c r="B67" s="19"/>
      <c r="C67" s="14"/>
      <c r="D67" s="23"/>
      <c r="AO67" s="51"/>
      <c r="AP67" s="51"/>
    </row>
    <row r="68" spans="1:42" s="1" customFormat="1" ht="12.75">
      <c r="A68" s="2"/>
      <c r="B68" s="19"/>
      <c r="C68" s="14"/>
      <c r="D68" s="23"/>
      <c r="AO68" s="51"/>
      <c r="AP68" s="51"/>
    </row>
    <row r="69" spans="1:42" s="1" customFormat="1" ht="12.75">
      <c r="A69" s="2"/>
      <c r="B69" s="19"/>
      <c r="C69" s="14"/>
      <c r="D69" s="23"/>
      <c r="AO69" s="51"/>
      <c r="AP69" s="51"/>
    </row>
    <row r="70" spans="1:42" s="1" customFormat="1" ht="12.75">
      <c r="A70" s="2"/>
      <c r="B70" s="19"/>
      <c r="C70" s="14"/>
      <c r="D70" s="23"/>
      <c r="AO70" s="51"/>
      <c r="AP70" s="51"/>
    </row>
    <row r="71" spans="1:42" s="1" customFormat="1" ht="12.75">
      <c r="A71" s="2"/>
      <c r="B71" s="19"/>
      <c r="C71" s="14"/>
      <c r="D71" s="23"/>
      <c r="AO71" s="51"/>
      <c r="AP71" s="51"/>
    </row>
    <row r="72" spans="1:42" s="1" customFormat="1" ht="12.75">
      <c r="A72" s="2"/>
      <c r="B72" s="19"/>
      <c r="C72" s="14"/>
      <c r="D72" s="23"/>
      <c r="AO72" s="51"/>
      <c r="AP72" s="51"/>
    </row>
    <row r="73" spans="1:42" s="1" customFormat="1" ht="12.75">
      <c r="A73" s="2"/>
      <c r="B73" s="19"/>
      <c r="C73" s="14"/>
      <c r="D73" s="23"/>
      <c r="AO73" s="51"/>
      <c r="AP73" s="51"/>
    </row>
    <row r="74" spans="1:42" s="1" customFormat="1" ht="12.75">
      <c r="A74" s="2"/>
      <c r="B74" s="19"/>
      <c r="C74" s="14"/>
      <c r="D74" s="23"/>
      <c r="AO74" s="51"/>
      <c r="AP74" s="51"/>
    </row>
    <row r="75" spans="1:42" s="1" customFormat="1" ht="12.75">
      <c r="A75" s="2"/>
      <c r="B75" s="19"/>
      <c r="C75" s="14"/>
      <c r="D75" s="23"/>
      <c r="AO75" s="51"/>
      <c r="AP75" s="51"/>
    </row>
    <row r="76" spans="1:42" s="1" customFormat="1" ht="12.75">
      <c r="A76" s="2"/>
      <c r="B76" s="19"/>
      <c r="C76" s="14"/>
      <c r="D76" s="23"/>
      <c r="AO76" s="51"/>
      <c r="AP76" s="51"/>
    </row>
    <row r="77" spans="1:42" s="1" customFormat="1" ht="12.75">
      <c r="A77" s="2"/>
      <c r="B77" s="19"/>
      <c r="C77" s="14"/>
      <c r="D77" s="23"/>
      <c r="AO77" s="51"/>
      <c r="AP77" s="51"/>
    </row>
    <row r="78" spans="1:42" s="1" customFormat="1" ht="12.75">
      <c r="A78" s="2"/>
      <c r="B78" s="19"/>
      <c r="C78" s="14"/>
      <c r="D78" s="23"/>
      <c r="AO78" s="51"/>
      <c r="AP78" s="51"/>
    </row>
    <row r="79" spans="1:42" s="1" customFormat="1" ht="12.75">
      <c r="A79" s="2"/>
      <c r="B79" s="19"/>
      <c r="C79" s="14"/>
      <c r="D79" s="23"/>
      <c r="AO79" s="51"/>
      <c r="AP79" s="51"/>
    </row>
    <row r="80" spans="1:42" s="1" customFormat="1" ht="12.75">
      <c r="A80" s="2"/>
      <c r="B80" s="19"/>
      <c r="C80" s="14"/>
      <c r="D80" s="23"/>
      <c r="AO80" s="51"/>
      <c r="AP80" s="51"/>
    </row>
    <row r="81" spans="1:42" s="1" customFormat="1" ht="12.75">
      <c r="A81" s="2"/>
      <c r="B81" s="19"/>
      <c r="C81" s="14"/>
      <c r="D81" s="23"/>
      <c r="AO81" s="51"/>
      <c r="AP81" s="51"/>
    </row>
    <row r="82" spans="1:42" s="1" customFormat="1" ht="12.75">
      <c r="A82" s="2"/>
      <c r="B82" s="19"/>
      <c r="C82" s="14"/>
      <c r="D82" s="23"/>
      <c r="AO82" s="51"/>
      <c r="AP82" s="51"/>
    </row>
    <row r="83" spans="1:42" s="1" customFormat="1" ht="12.75">
      <c r="A83" s="2"/>
      <c r="B83" s="19"/>
      <c r="C83" s="14"/>
      <c r="D83" s="23"/>
      <c r="AO83" s="51"/>
      <c r="AP83" s="51"/>
    </row>
    <row r="84" spans="1:42" s="1" customFormat="1" ht="12.75">
      <c r="A84" s="2"/>
      <c r="B84" s="19"/>
      <c r="C84" s="14"/>
      <c r="D84" s="23"/>
      <c r="AO84" s="51"/>
      <c r="AP84" s="51"/>
    </row>
    <row r="85" spans="1:42" s="1" customFormat="1" ht="12.75">
      <c r="A85" s="2"/>
      <c r="B85" s="19"/>
      <c r="C85" s="14"/>
      <c r="D85" s="23"/>
      <c r="AO85" s="51"/>
      <c r="AP85" s="51"/>
    </row>
    <row r="86" spans="1:42" s="1" customFormat="1" ht="12.75">
      <c r="A86" s="2"/>
      <c r="B86" s="19"/>
      <c r="C86" s="14"/>
      <c r="D86" s="23"/>
      <c r="AO86" s="51"/>
      <c r="AP86" s="51"/>
    </row>
    <row r="87" spans="1:42" s="1" customFormat="1" ht="12.75">
      <c r="A87" s="2"/>
      <c r="B87" s="19"/>
      <c r="C87" s="14"/>
      <c r="D87" s="23"/>
      <c r="AO87" s="51"/>
      <c r="AP87" s="51"/>
    </row>
    <row r="88" spans="1:42" s="1" customFormat="1" ht="12.75">
      <c r="A88" s="2"/>
      <c r="B88" s="19"/>
      <c r="C88" s="14"/>
      <c r="D88" s="23"/>
      <c r="AO88" s="51"/>
      <c r="AP88" s="51"/>
    </row>
    <row r="89" spans="1:42" s="1" customFormat="1" ht="12.75">
      <c r="A89" s="2"/>
      <c r="B89" s="19"/>
      <c r="C89" s="14"/>
      <c r="D89" s="23"/>
      <c r="AO89" s="51"/>
      <c r="AP89" s="51"/>
    </row>
    <row r="90" spans="1:42" s="1" customFormat="1" ht="12.75">
      <c r="A90" s="2"/>
      <c r="B90" s="19"/>
      <c r="C90" s="14"/>
      <c r="D90" s="23"/>
      <c r="AO90" s="51"/>
      <c r="AP90" s="51"/>
    </row>
    <row r="91" spans="1:42" s="1" customFormat="1" ht="12.75">
      <c r="A91" s="2"/>
      <c r="B91" s="19"/>
      <c r="C91" s="14"/>
      <c r="D91" s="23"/>
      <c r="AO91" s="51"/>
      <c r="AP91" s="51"/>
    </row>
    <row r="92" spans="1:42" s="1" customFormat="1" ht="12.75">
      <c r="A92" s="2"/>
      <c r="B92" s="19"/>
      <c r="C92" s="14"/>
      <c r="D92" s="23"/>
      <c r="AO92" s="51"/>
      <c r="AP92" s="51"/>
    </row>
    <row r="93" spans="1:42" s="1" customFormat="1" ht="12.75">
      <c r="A93" s="2"/>
      <c r="B93" s="19"/>
      <c r="C93" s="14"/>
      <c r="D93" s="23"/>
      <c r="AO93" s="51"/>
      <c r="AP93" s="51"/>
    </row>
    <row r="94" spans="1:42" s="1" customFormat="1" ht="12.75">
      <c r="A94" s="2"/>
      <c r="B94" s="19"/>
      <c r="C94" s="14"/>
      <c r="D94" s="23"/>
      <c r="AO94" s="51"/>
      <c r="AP94" s="51"/>
    </row>
    <row r="95" spans="1:42" s="1" customFormat="1" ht="12.75">
      <c r="A95" s="2"/>
      <c r="B95" s="19"/>
      <c r="C95" s="14"/>
      <c r="D95" s="23"/>
      <c r="AO95" s="51"/>
      <c r="AP95" s="51"/>
    </row>
    <row r="96" spans="1:42" s="1" customFormat="1" ht="12.75">
      <c r="A96" s="2"/>
      <c r="B96" s="19"/>
      <c r="C96" s="14"/>
      <c r="D96" s="23"/>
      <c r="AO96" s="51"/>
      <c r="AP96" s="51"/>
    </row>
    <row r="97" spans="1:42" s="1" customFormat="1" ht="12.75">
      <c r="A97" s="2"/>
      <c r="B97" s="19"/>
      <c r="C97" s="14"/>
      <c r="D97" s="23"/>
      <c r="AO97" s="51"/>
      <c r="AP97" s="51"/>
    </row>
    <row r="98" spans="1:42" s="1" customFormat="1" ht="12.75">
      <c r="A98" s="2"/>
      <c r="B98" s="19"/>
      <c r="C98" s="14"/>
      <c r="D98" s="23"/>
      <c r="AO98" s="51"/>
      <c r="AP98" s="51"/>
    </row>
    <row r="99" spans="1:42" s="1" customFormat="1" ht="12.75">
      <c r="A99" s="2"/>
      <c r="B99" s="19"/>
      <c r="C99" s="14"/>
      <c r="D99" s="23"/>
      <c r="AO99" s="51"/>
      <c r="AP99" s="51"/>
    </row>
    <row r="100" spans="1:42" s="1" customFormat="1" ht="12.75">
      <c r="A100" s="2"/>
      <c r="B100" s="19"/>
      <c r="C100" s="14"/>
      <c r="D100" s="23"/>
      <c r="AO100" s="51"/>
      <c r="AP100" s="51"/>
    </row>
    <row r="101" spans="1:42" s="1" customFormat="1" ht="12.75">
      <c r="A101" s="2"/>
      <c r="B101" s="19"/>
      <c r="C101" s="14"/>
      <c r="D101" s="23"/>
      <c r="AO101" s="51"/>
      <c r="AP101" s="51"/>
    </row>
    <row r="102" spans="1:42" s="1" customFormat="1" ht="12.75">
      <c r="A102" s="2"/>
      <c r="B102" s="19"/>
      <c r="C102" s="14"/>
      <c r="D102" s="23"/>
      <c r="AO102" s="51"/>
      <c r="AP102" s="51"/>
    </row>
    <row r="103" spans="1:42" s="1" customFormat="1" ht="12.75">
      <c r="A103" s="2"/>
      <c r="B103" s="19"/>
      <c r="C103" s="14"/>
      <c r="D103" s="23"/>
      <c r="AO103" s="51"/>
      <c r="AP103" s="51"/>
    </row>
    <row r="104" spans="1:42" s="1" customFormat="1" ht="12.75">
      <c r="A104" s="2"/>
      <c r="B104" s="19"/>
      <c r="C104" s="14"/>
      <c r="D104" s="23"/>
      <c r="AO104" s="51"/>
      <c r="AP104" s="51"/>
    </row>
    <row r="105" spans="1:42" s="1" customFormat="1" ht="12.75">
      <c r="A105" s="2"/>
      <c r="B105" s="19"/>
      <c r="C105" s="14"/>
      <c r="D105" s="23"/>
      <c r="AO105" s="51"/>
      <c r="AP105" s="51"/>
    </row>
    <row r="106" spans="1:42" s="1" customFormat="1" ht="12.75">
      <c r="A106" s="2"/>
      <c r="B106" s="19"/>
      <c r="C106" s="14"/>
      <c r="D106" s="23"/>
      <c r="AO106" s="51"/>
      <c r="AP106" s="51"/>
    </row>
    <row r="107" spans="1:42" s="1" customFormat="1" ht="12.75">
      <c r="A107" s="2"/>
      <c r="B107" s="19"/>
      <c r="C107" s="14"/>
      <c r="D107" s="23"/>
      <c r="AO107" s="51"/>
      <c r="AP107" s="51"/>
    </row>
    <row r="108" spans="1:42" s="1" customFormat="1" ht="12.75">
      <c r="A108" s="2"/>
      <c r="B108" s="19"/>
      <c r="C108" s="14"/>
      <c r="D108" s="23"/>
      <c r="AO108" s="51"/>
      <c r="AP108" s="51"/>
    </row>
    <row r="109" spans="1:42" s="1" customFormat="1" ht="12.75">
      <c r="A109" s="2"/>
      <c r="B109" s="19"/>
      <c r="C109" s="14"/>
      <c r="D109" s="23"/>
      <c r="AO109" s="51"/>
      <c r="AP109" s="51"/>
    </row>
    <row r="110" spans="1:42" s="1" customFormat="1" ht="12.75">
      <c r="A110" s="2"/>
      <c r="B110" s="19"/>
      <c r="C110" s="14"/>
      <c r="D110" s="23"/>
      <c r="AO110" s="51"/>
      <c r="AP110" s="51"/>
    </row>
    <row r="111" spans="1:42" s="1" customFormat="1" ht="12.75">
      <c r="A111" s="2"/>
      <c r="B111" s="19"/>
      <c r="C111" s="14"/>
      <c r="D111" s="23"/>
      <c r="AO111" s="51"/>
      <c r="AP111" s="51"/>
    </row>
    <row r="112" spans="1:42" s="1" customFormat="1" ht="12.75">
      <c r="A112" s="2"/>
      <c r="B112" s="19"/>
      <c r="C112" s="14"/>
      <c r="D112" s="23"/>
      <c r="AO112" s="51"/>
      <c r="AP112" s="51"/>
    </row>
    <row r="113" spans="1:42" s="1" customFormat="1" ht="12.75">
      <c r="A113" s="2"/>
      <c r="B113" s="19"/>
      <c r="C113" s="14"/>
      <c r="D113" s="23"/>
      <c r="AO113" s="51"/>
      <c r="AP113" s="51"/>
    </row>
    <row r="114" spans="1:42" s="1" customFormat="1" ht="12.75">
      <c r="A114" s="2"/>
      <c r="B114" s="19"/>
      <c r="C114" s="14"/>
      <c r="D114" s="23"/>
      <c r="AO114" s="51"/>
      <c r="AP114" s="51"/>
    </row>
    <row r="115" spans="1:42" s="1" customFormat="1" ht="12.75">
      <c r="A115" s="2"/>
      <c r="B115" s="19"/>
      <c r="C115" s="14"/>
      <c r="D115" s="23"/>
      <c r="AO115" s="51"/>
      <c r="AP115" s="51"/>
    </row>
    <row r="116" spans="1:42" s="1" customFormat="1" ht="12.75">
      <c r="A116" s="2"/>
      <c r="B116" s="19"/>
      <c r="C116" s="14"/>
      <c r="D116" s="23"/>
      <c r="AO116" s="51"/>
      <c r="AP116" s="51"/>
    </row>
    <row r="117" spans="1:42" s="1" customFormat="1" ht="12.75">
      <c r="A117" s="2"/>
      <c r="B117" s="19"/>
      <c r="C117" s="14"/>
      <c r="D117" s="23"/>
      <c r="AO117" s="51"/>
      <c r="AP117" s="51"/>
    </row>
    <row r="118" spans="1:42" s="1" customFormat="1" ht="12.75">
      <c r="A118" s="2"/>
      <c r="B118" s="19"/>
      <c r="C118" s="14"/>
      <c r="D118" s="23"/>
      <c r="AO118" s="51"/>
      <c r="AP118" s="51"/>
    </row>
    <row r="119" spans="1:42" s="1" customFormat="1" ht="12.75">
      <c r="A119" s="2"/>
      <c r="B119" s="19"/>
      <c r="C119" s="14"/>
      <c r="D119" s="23"/>
      <c r="AO119" s="51"/>
      <c r="AP119" s="51"/>
    </row>
    <row r="120" spans="1:42" s="1" customFormat="1" ht="12.75">
      <c r="A120" s="2"/>
      <c r="B120" s="19"/>
      <c r="C120" s="14"/>
      <c r="D120" s="23"/>
      <c r="AO120" s="51"/>
      <c r="AP120" s="51"/>
    </row>
    <row r="121" spans="1:42" s="1" customFormat="1" ht="12.75">
      <c r="A121" s="2"/>
      <c r="B121" s="19"/>
      <c r="C121" s="14"/>
      <c r="D121" s="23"/>
      <c r="AO121" s="51"/>
      <c r="AP121" s="51"/>
    </row>
    <row r="122" spans="1:42" s="1" customFormat="1" ht="12.75">
      <c r="A122" s="2"/>
      <c r="B122" s="19"/>
      <c r="C122" s="14"/>
      <c r="D122" s="23"/>
      <c r="AO122" s="51"/>
      <c r="AP122" s="51"/>
    </row>
    <row r="123" spans="1:42" s="1" customFormat="1" ht="12.75">
      <c r="A123" s="2"/>
      <c r="B123" s="19"/>
      <c r="C123" s="14"/>
      <c r="D123" s="23"/>
      <c r="AO123" s="51"/>
      <c r="AP123" s="51"/>
    </row>
    <row r="124" spans="1:42" s="1" customFormat="1" ht="12.75">
      <c r="A124" s="2"/>
      <c r="B124" s="19"/>
      <c r="C124" s="14"/>
      <c r="D124" s="23"/>
      <c r="AO124" s="51"/>
      <c r="AP124" s="51"/>
    </row>
    <row r="125" spans="1:42" s="1" customFormat="1" ht="12.75">
      <c r="A125" s="2"/>
      <c r="B125" s="19"/>
      <c r="C125" s="14"/>
      <c r="D125" s="23"/>
      <c r="AO125" s="51"/>
      <c r="AP125" s="51"/>
    </row>
    <row r="126" spans="1:42" s="1" customFormat="1" ht="12.75">
      <c r="A126" s="2"/>
      <c r="B126" s="19"/>
      <c r="C126" s="14"/>
      <c r="D126" s="23"/>
      <c r="AO126" s="51"/>
      <c r="AP126" s="51"/>
    </row>
    <row r="127" spans="1:42" s="1" customFormat="1" ht="12.75">
      <c r="A127" s="2"/>
      <c r="B127" s="19"/>
      <c r="C127" s="14"/>
      <c r="D127" s="23"/>
      <c r="AO127" s="51"/>
      <c r="AP127" s="51"/>
    </row>
    <row r="128" spans="1:42" s="1" customFormat="1" ht="12.75">
      <c r="A128" s="2"/>
      <c r="B128" s="19"/>
      <c r="C128" s="14"/>
      <c r="D128" s="23"/>
      <c r="AO128" s="51"/>
      <c r="AP128" s="51"/>
    </row>
    <row r="129" spans="1:42" s="1" customFormat="1" ht="12.75">
      <c r="A129" s="2"/>
      <c r="B129" s="19"/>
      <c r="C129" s="14"/>
      <c r="D129" s="23"/>
      <c r="AO129" s="51"/>
      <c r="AP129" s="51"/>
    </row>
    <row r="130" spans="1:42" s="1" customFormat="1" ht="12.75">
      <c r="A130" s="2"/>
      <c r="B130" s="19"/>
      <c r="C130" s="14"/>
      <c r="D130" s="23"/>
      <c r="AO130" s="51"/>
      <c r="AP130" s="51"/>
    </row>
    <row r="131" spans="1:42" s="1" customFormat="1" ht="12.75">
      <c r="A131" s="2"/>
      <c r="B131" s="19"/>
      <c r="C131" s="14"/>
      <c r="D131" s="23"/>
      <c r="AO131" s="51"/>
      <c r="AP131" s="51"/>
    </row>
    <row r="132" spans="1:42" s="1" customFormat="1" ht="12.75">
      <c r="A132" s="2"/>
      <c r="B132" s="19"/>
      <c r="C132" s="14"/>
      <c r="D132" s="23"/>
      <c r="AO132" s="51"/>
      <c r="AP132" s="51"/>
    </row>
    <row r="133" spans="1:42" s="1" customFormat="1" ht="12.75">
      <c r="A133" s="2"/>
      <c r="B133" s="19"/>
      <c r="C133" s="14"/>
      <c r="D133" s="23"/>
      <c r="AO133" s="51"/>
      <c r="AP133" s="51"/>
    </row>
    <row r="134" spans="1:42" s="1" customFormat="1" ht="12.75">
      <c r="A134" s="2"/>
      <c r="B134" s="19"/>
      <c r="C134" s="14"/>
      <c r="D134" s="23"/>
      <c r="AO134" s="51"/>
      <c r="AP134" s="51"/>
    </row>
    <row r="135" spans="1:42" s="1" customFormat="1" ht="12.75">
      <c r="A135" s="2"/>
      <c r="B135" s="19"/>
      <c r="C135" s="14"/>
      <c r="D135" s="23"/>
      <c r="AO135" s="51"/>
      <c r="AP135" s="51"/>
    </row>
    <row r="136" spans="1:42" s="1" customFormat="1" ht="12.75">
      <c r="A136" s="2"/>
      <c r="B136" s="19"/>
      <c r="C136" s="14"/>
      <c r="D136" s="23"/>
      <c r="AO136" s="51"/>
      <c r="AP136" s="51"/>
    </row>
    <row r="137" spans="1:42" s="1" customFormat="1" ht="12.75">
      <c r="A137" s="2"/>
      <c r="B137" s="19"/>
      <c r="C137" s="14"/>
      <c r="D137" s="23"/>
      <c r="AO137" s="51"/>
      <c r="AP137" s="51"/>
    </row>
    <row r="138" spans="1:42" s="1" customFormat="1" ht="12.75">
      <c r="A138" s="2"/>
      <c r="B138" s="19"/>
      <c r="C138" s="14"/>
      <c r="D138" s="23"/>
      <c r="AO138" s="51"/>
      <c r="AP138" s="51"/>
    </row>
    <row r="139" spans="1:42" s="1" customFormat="1" ht="12.75">
      <c r="A139" s="2"/>
      <c r="B139" s="19"/>
      <c r="C139" s="14"/>
      <c r="D139" s="23"/>
      <c r="AO139" s="51"/>
      <c r="AP139" s="51"/>
    </row>
    <row r="140" spans="1:42" s="1" customFormat="1" ht="12.75">
      <c r="A140" s="2"/>
      <c r="B140" s="19"/>
      <c r="C140" s="14"/>
      <c r="D140" s="23"/>
      <c r="AO140" s="51"/>
      <c r="AP140" s="51"/>
    </row>
    <row r="141" spans="1:42" s="1" customFormat="1" ht="12.75">
      <c r="A141" s="2"/>
      <c r="B141" s="19"/>
      <c r="C141" s="14"/>
      <c r="D141" s="23"/>
      <c r="AO141" s="51"/>
      <c r="AP141" s="51"/>
    </row>
    <row r="142" spans="1:42" s="1" customFormat="1" ht="12.75">
      <c r="A142" s="2"/>
      <c r="B142" s="19"/>
      <c r="C142" s="14"/>
      <c r="D142" s="23"/>
      <c r="AO142" s="51"/>
      <c r="AP142" s="51"/>
    </row>
    <row r="143" spans="1:42" s="1" customFormat="1" ht="12.75">
      <c r="A143" s="2"/>
      <c r="B143" s="19"/>
      <c r="C143" s="14"/>
      <c r="D143" s="23"/>
      <c r="AO143" s="51"/>
      <c r="AP143" s="51"/>
    </row>
    <row r="144" spans="1:42" s="1" customFormat="1" ht="12.75">
      <c r="A144" s="2"/>
      <c r="B144" s="19"/>
      <c r="C144" s="14"/>
      <c r="D144" s="23"/>
      <c r="AO144" s="51"/>
      <c r="AP144" s="51"/>
    </row>
    <row r="145" spans="1:42" s="1" customFormat="1" ht="12.75">
      <c r="A145" s="2"/>
      <c r="B145" s="19"/>
      <c r="C145" s="14"/>
      <c r="D145" s="23"/>
      <c r="AO145" s="51"/>
      <c r="AP145" s="51"/>
    </row>
    <row r="146" spans="1:42" s="1" customFormat="1" ht="12.75">
      <c r="A146" s="2"/>
      <c r="B146" s="19"/>
      <c r="C146" s="14"/>
      <c r="D146" s="23"/>
      <c r="AO146" s="51"/>
      <c r="AP146" s="51"/>
    </row>
    <row r="147" spans="1:42" s="1" customFormat="1" ht="12.75">
      <c r="A147" s="2"/>
      <c r="B147" s="19"/>
      <c r="C147" s="14"/>
      <c r="D147" s="23"/>
      <c r="AO147" s="51"/>
      <c r="AP147" s="51"/>
    </row>
    <row r="148" spans="1:42" s="1" customFormat="1" ht="12.75">
      <c r="A148" s="2"/>
      <c r="B148" s="19"/>
      <c r="C148" s="14"/>
      <c r="D148" s="23"/>
      <c r="AO148" s="51"/>
      <c r="AP148" s="51"/>
    </row>
    <row r="149" spans="1:42" s="1" customFormat="1" ht="12.75">
      <c r="A149" s="2"/>
      <c r="B149" s="19"/>
      <c r="C149" s="14"/>
      <c r="D149" s="23"/>
      <c r="AO149" s="51"/>
      <c r="AP149" s="51"/>
    </row>
    <row r="150" spans="1:42" s="1" customFormat="1" ht="12.75">
      <c r="A150" s="2"/>
      <c r="B150" s="19"/>
      <c r="C150" s="14"/>
      <c r="D150" s="23"/>
      <c r="AO150" s="51"/>
      <c r="AP150" s="51"/>
    </row>
    <row r="151" spans="1:42" s="1" customFormat="1" ht="12.75">
      <c r="A151" s="2"/>
      <c r="B151" s="19"/>
      <c r="C151" s="14"/>
      <c r="D151" s="23"/>
      <c r="AO151" s="51"/>
      <c r="AP151" s="51"/>
    </row>
    <row r="152" spans="1:42" s="1" customFormat="1" ht="12.75">
      <c r="A152" s="2"/>
      <c r="B152" s="19"/>
      <c r="C152" s="14"/>
      <c r="D152" s="23"/>
      <c r="AO152" s="51"/>
      <c r="AP152" s="51"/>
    </row>
    <row r="153" spans="1:42" s="1" customFormat="1" ht="12.75">
      <c r="A153" s="2"/>
      <c r="B153" s="19"/>
      <c r="C153" s="14"/>
      <c r="D153" s="23"/>
      <c r="AO153" s="51"/>
      <c r="AP153" s="51"/>
    </row>
    <row r="154" spans="1:42" s="1" customFormat="1" ht="12.75">
      <c r="A154" s="2"/>
      <c r="B154" s="19"/>
      <c r="C154" s="14"/>
      <c r="D154" s="23"/>
      <c r="AO154" s="51"/>
      <c r="AP154" s="51"/>
    </row>
    <row r="155" spans="1:42" s="1" customFormat="1" ht="12.75">
      <c r="A155" s="2"/>
      <c r="B155" s="19"/>
      <c r="C155" s="14"/>
      <c r="D155" s="23"/>
      <c r="AO155" s="51"/>
      <c r="AP155" s="51"/>
    </row>
    <row r="156" spans="1:42" s="1" customFormat="1" ht="12.75">
      <c r="A156" s="2"/>
      <c r="B156" s="19"/>
      <c r="C156" s="14"/>
      <c r="D156" s="23"/>
      <c r="AO156" s="51"/>
      <c r="AP156" s="51"/>
    </row>
    <row r="157" spans="1:42" s="1" customFormat="1" ht="12.75">
      <c r="A157" s="2"/>
      <c r="B157" s="19"/>
      <c r="C157" s="14"/>
      <c r="D157" s="23"/>
      <c r="AO157" s="51"/>
      <c r="AP157" s="51"/>
    </row>
    <row r="158" spans="1:42" s="1" customFormat="1" ht="12.75">
      <c r="A158" s="2"/>
      <c r="B158" s="19"/>
      <c r="C158" s="14"/>
      <c r="D158" s="23"/>
      <c r="AO158" s="51"/>
      <c r="AP158" s="51"/>
    </row>
    <row r="159" spans="1:42" s="1" customFormat="1" ht="12.75">
      <c r="A159" s="2"/>
      <c r="B159" s="19"/>
      <c r="C159" s="14"/>
      <c r="D159" s="23"/>
      <c r="AO159" s="51"/>
      <c r="AP159" s="51"/>
    </row>
    <row r="160" spans="1:42" s="1" customFormat="1" ht="12.75">
      <c r="A160" s="2"/>
      <c r="B160" s="19"/>
      <c r="C160" s="14"/>
      <c r="D160" s="23"/>
      <c r="AO160" s="51"/>
      <c r="AP160" s="51"/>
    </row>
    <row r="161" spans="1:42" s="1" customFormat="1" ht="12.75">
      <c r="A161" s="2"/>
      <c r="B161" s="19"/>
      <c r="C161" s="14"/>
      <c r="D161" s="23"/>
      <c r="AO161" s="51"/>
      <c r="AP161" s="51"/>
    </row>
    <row r="162" spans="1:42" s="1" customFormat="1" ht="12.75">
      <c r="A162" s="2"/>
      <c r="B162" s="19"/>
      <c r="C162" s="14"/>
      <c r="D162" s="23"/>
      <c r="AO162" s="51"/>
      <c r="AP162" s="51"/>
    </row>
    <row r="163" spans="1:42" s="1" customFormat="1" ht="12.75">
      <c r="A163" s="2"/>
      <c r="B163" s="19"/>
      <c r="C163" s="14"/>
      <c r="D163" s="23"/>
      <c r="AO163" s="51"/>
      <c r="AP163" s="51"/>
    </row>
    <row r="164" spans="1:42" s="1" customFormat="1" ht="12.75">
      <c r="A164" s="2"/>
      <c r="B164" s="19"/>
      <c r="C164" s="14"/>
      <c r="D164" s="23"/>
      <c r="AO164" s="51"/>
      <c r="AP164" s="51"/>
    </row>
    <row r="165" spans="1:42" s="1" customFormat="1" ht="12.75">
      <c r="A165" s="2"/>
      <c r="B165" s="19"/>
      <c r="C165" s="14"/>
      <c r="D165" s="23"/>
      <c r="AO165" s="51"/>
      <c r="AP165" s="51"/>
    </row>
    <row r="166" spans="1:42" s="1" customFormat="1" ht="12.75">
      <c r="A166" s="2"/>
      <c r="B166" s="19"/>
      <c r="C166" s="14"/>
      <c r="D166" s="23"/>
      <c r="AO166" s="51"/>
      <c r="AP166" s="51"/>
    </row>
    <row r="167" spans="1:42" s="1" customFormat="1" ht="12.75">
      <c r="A167" s="2"/>
      <c r="B167" s="19"/>
      <c r="C167" s="14"/>
      <c r="D167" s="23"/>
      <c r="AO167" s="51"/>
      <c r="AP167" s="51"/>
    </row>
    <row r="168" spans="1:42" s="1" customFormat="1" ht="12.75">
      <c r="A168" s="2"/>
      <c r="B168" s="19"/>
      <c r="C168" s="14"/>
      <c r="D168" s="23"/>
      <c r="AO168" s="51"/>
      <c r="AP168" s="51"/>
    </row>
    <row r="169" spans="1:42" s="1" customFormat="1" ht="12.75">
      <c r="A169" s="2"/>
      <c r="B169" s="19"/>
      <c r="C169" s="14"/>
      <c r="D169" s="23"/>
      <c r="AO169" s="51"/>
      <c r="AP169" s="51"/>
    </row>
    <row r="170" spans="1:42" s="1" customFormat="1" ht="12.75">
      <c r="A170" s="2"/>
      <c r="B170" s="19"/>
      <c r="C170" s="14"/>
      <c r="D170" s="23"/>
      <c r="AO170" s="51"/>
      <c r="AP170" s="51"/>
    </row>
    <row r="171" spans="1:42" s="1" customFormat="1" ht="12.75">
      <c r="A171" s="2"/>
      <c r="B171" s="19"/>
      <c r="C171" s="14"/>
      <c r="D171" s="23"/>
      <c r="AO171" s="51"/>
      <c r="AP171" s="51"/>
    </row>
    <row r="172" spans="1:42" s="1" customFormat="1" ht="12.75">
      <c r="A172" s="2"/>
      <c r="B172" s="19"/>
      <c r="C172" s="14"/>
      <c r="D172" s="23"/>
      <c r="AO172" s="51"/>
      <c r="AP172" s="51"/>
    </row>
    <row r="173" spans="1:42" s="1" customFormat="1" ht="12.75">
      <c r="A173" s="2"/>
      <c r="B173" s="19"/>
      <c r="C173" s="14"/>
      <c r="D173" s="23"/>
      <c r="AO173" s="51"/>
      <c r="AP173" s="51"/>
    </row>
    <row r="174" spans="1:42" s="1" customFormat="1" ht="12.75">
      <c r="A174" s="2"/>
      <c r="B174" s="19"/>
      <c r="C174" s="14"/>
      <c r="D174" s="23"/>
      <c r="AO174" s="51"/>
      <c r="AP174" s="51"/>
    </row>
    <row r="175" spans="1:42" s="1" customFormat="1" ht="12.75">
      <c r="A175" s="2"/>
      <c r="B175" s="19"/>
      <c r="C175" s="14"/>
      <c r="D175" s="23"/>
      <c r="AO175" s="51"/>
      <c r="AP175" s="51"/>
    </row>
    <row r="176" spans="1:42" s="1" customFormat="1" ht="12.75">
      <c r="A176" s="2"/>
      <c r="B176" s="19"/>
      <c r="C176" s="14"/>
      <c r="D176" s="23"/>
      <c r="AO176" s="51"/>
      <c r="AP176" s="51"/>
    </row>
    <row r="177" spans="1:42" s="1" customFormat="1" ht="12.75">
      <c r="A177" s="2"/>
      <c r="B177" s="19"/>
      <c r="C177" s="14"/>
      <c r="D177" s="23"/>
      <c r="AO177" s="51"/>
      <c r="AP177" s="51"/>
    </row>
    <row r="178" spans="1:42" s="1" customFormat="1" ht="12.75">
      <c r="A178" s="2"/>
      <c r="B178" s="19"/>
      <c r="C178" s="14"/>
      <c r="D178" s="23"/>
      <c r="AO178" s="51"/>
      <c r="AP178" s="51"/>
    </row>
    <row r="179" spans="1:42" s="1" customFormat="1" ht="12.75">
      <c r="A179" s="2"/>
      <c r="B179" s="19"/>
      <c r="C179" s="14"/>
      <c r="D179" s="23"/>
      <c r="AO179" s="51"/>
      <c r="AP179" s="51"/>
    </row>
    <row r="180" spans="1:42" s="1" customFormat="1" ht="12.75">
      <c r="A180" s="2"/>
      <c r="B180" s="19"/>
      <c r="C180" s="14"/>
      <c r="D180" s="23"/>
      <c r="AO180" s="51"/>
      <c r="AP180" s="51"/>
    </row>
    <row r="181" spans="1:42" s="1" customFormat="1" ht="12.75">
      <c r="A181" s="2"/>
      <c r="B181" s="19"/>
      <c r="C181" s="14"/>
      <c r="D181" s="23"/>
      <c r="AO181" s="51"/>
      <c r="AP181" s="51"/>
    </row>
    <row r="182" spans="1:42" s="1" customFormat="1" ht="12.75">
      <c r="A182" s="2"/>
      <c r="B182" s="19"/>
      <c r="C182" s="14"/>
      <c r="D182" s="23"/>
      <c r="AO182" s="51"/>
      <c r="AP182" s="51"/>
    </row>
    <row r="183" spans="1:42" s="1" customFormat="1" ht="12.75">
      <c r="A183" s="2"/>
      <c r="B183" s="19"/>
      <c r="C183" s="14"/>
      <c r="D183" s="23"/>
      <c r="AO183" s="51"/>
      <c r="AP183" s="51"/>
    </row>
    <row r="184" spans="1:42" s="1" customFormat="1" ht="12.75">
      <c r="A184" s="2"/>
      <c r="B184" s="19"/>
      <c r="C184" s="14"/>
      <c r="D184" s="23"/>
      <c r="AO184" s="51"/>
      <c r="AP184" s="51"/>
    </row>
    <row r="185" spans="1:42" s="1" customFormat="1" ht="12.75">
      <c r="A185" s="2"/>
      <c r="B185" s="19"/>
      <c r="C185" s="14"/>
      <c r="D185" s="23"/>
      <c r="AO185" s="51"/>
      <c r="AP185" s="51"/>
    </row>
    <row r="186" spans="1:42" s="1" customFormat="1" ht="12.75">
      <c r="A186" s="2"/>
      <c r="B186" s="19"/>
      <c r="C186" s="14"/>
      <c r="D186" s="23"/>
      <c r="AO186" s="51"/>
      <c r="AP186" s="51"/>
    </row>
    <row r="187" spans="1:42" s="1" customFormat="1" ht="12.75">
      <c r="A187" s="2"/>
      <c r="B187" s="19"/>
      <c r="C187" s="14"/>
      <c r="D187" s="23"/>
      <c r="AO187" s="51"/>
      <c r="AP187" s="51"/>
    </row>
    <row r="188" spans="1:42" s="1" customFormat="1" ht="12.75">
      <c r="A188" s="2"/>
      <c r="B188" s="19"/>
      <c r="C188" s="14"/>
      <c r="D188" s="23"/>
      <c r="AO188" s="51"/>
      <c r="AP188" s="51"/>
    </row>
    <row r="189" spans="1:42" s="1" customFormat="1" ht="12.75">
      <c r="A189" s="2"/>
      <c r="B189" s="19"/>
      <c r="C189" s="14"/>
      <c r="D189" s="23"/>
      <c r="AO189" s="51"/>
      <c r="AP189" s="51"/>
    </row>
    <row r="190" spans="1:42" s="1" customFormat="1" ht="12.75">
      <c r="A190" s="2"/>
      <c r="B190" s="19"/>
      <c r="C190" s="14"/>
      <c r="D190" s="23"/>
      <c r="AO190" s="51"/>
      <c r="AP190" s="51"/>
    </row>
    <row r="191" spans="1:42" s="1" customFormat="1" ht="12.75">
      <c r="A191" s="2"/>
      <c r="B191" s="19"/>
      <c r="C191" s="14"/>
      <c r="D191" s="23"/>
      <c r="AO191" s="51"/>
      <c r="AP191" s="51"/>
    </row>
    <row r="192" spans="1:42" s="1" customFormat="1" ht="12.75">
      <c r="A192" s="2"/>
      <c r="B192" s="19"/>
      <c r="C192" s="14"/>
      <c r="D192" s="23"/>
      <c r="AO192" s="51"/>
      <c r="AP192" s="51"/>
    </row>
    <row r="193" spans="1:42" s="1" customFormat="1" ht="12.75">
      <c r="A193" s="2"/>
      <c r="B193" s="19"/>
      <c r="C193" s="14"/>
      <c r="D193" s="23"/>
      <c r="AO193" s="51"/>
      <c r="AP193" s="51"/>
    </row>
    <row r="194" spans="1:42" s="1" customFormat="1" ht="12.75">
      <c r="A194" s="2"/>
      <c r="B194" s="19"/>
      <c r="C194" s="14"/>
      <c r="D194" s="23"/>
      <c r="AO194" s="51"/>
      <c r="AP194" s="51"/>
    </row>
    <row r="195" spans="1:42" s="1" customFormat="1" ht="12.75">
      <c r="A195" s="2"/>
      <c r="B195" s="19"/>
      <c r="C195" s="14"/>
      <c r="D195" s="23"/>
      <c r="AO195" s="51"/>
      <c r="AP195" s="51"/>
    </row>
    <row r="196" spans="1:42" s="1" customFormat="1" ht="12.75">
      <c r="A196" s="2"/>
      <c r="B196" s="19"/>
      <c r="C196" s="14"/>
      <c r="D196" s="23"/>
      <c r="AO196" s="51"/>
      <c r="AP196" s="51"/>
    </row>
    <row r="197" spans="1:42" s="1" customFormat="1" ht="12.75">
      <c r="A197" s="2"/>
      <c r="B197" s="19"/>
      <c r="C197" s="14"/>
      <c r="D197" s="23"/>
      <c r="AO197" s="51"/>
      <c r="AP197" s="51"/>
    </row>
    <row r="198" spans="1:42" s="1" customFormat="1" ht="12.75">
      <c r="A198" s="2"/>
      <c r="B198" s="19"/>
      <c r="C198" s="14"/>
      <c r="D198" s="23"/>
      <c r="AO198" s="51"/>
      <c r="AP198" s="51"/>
    </row>
    <row r="199" spans="1:42" s="1" customFormat="1" ht="12.75">
      <c r="A199" s="2"/>
      <c r="B199" s="19"/>
      <c r="C199" s="14"/>
      <c r="D199" s="23"/>
      <c r="AO199" s="51"/>
      <c r="AP199" s="51"/>
    </row>
    <row r="200" spans="1:42" s="1" customFormat="1" ht="12.75">
      <c r="A200" s="2"/>
      <c r="B200" s="19"/>
      <c r="C200" s="14"/>
      <c r="D200" s="23"/>
      <c r="AO200" s="51"/>
      <c r="AP200" s="51"/>
    </row>
    <row r="201" spans="1:42" s="1" customFormat="1" ht="12.75">
      <c r="A201" s="2"/>
      <c r="B201" s="19"/>
      <c r="C201" s="14"/>
      <c r="D201" s="23"/>
      <c r="AO201" s="51"/>
      <c r="AP201" s="51"/>
    </row>
    <row r="202" spans="1:42" s="1" customFormat="1" ht="12.75">
      <c r="A202" s="2"/>
      <c r="B202" s="19"/>
      <c r="C202" s="14"/>
      <c r="D202" s="23"/>
      <c r="AO202" s="51"/>
      <c r="AP202" s="51"/>
    </row>
    <row r="203" spans="1:42" s="1" customFormat="1" ht="12.75">
      <c r="A203" s="2"/>
      <c r="B203" s="19"/>
      <c r="C203" s="14"/>
      <c r="D203" s="23"/>
      <c r="AO203" s="51"/>
      <c r="AP203" s="51"/>
    </row>
    <row r="204" spans="1:42" s="1" customFormat="1" ht="12.75">
      <c r="A204" s="2"/>
      <c r="B204" s="19"/>
      <c r="C204" s="14"/>
      <c r="D204" s="23"/>
      <c r="AO204" s="51"/>
      <c r="AP204" s="51"/>
    </row>
    <row r="205" spans="1:42" s="1" customFormat="1" ht="12.75">
      <c r="A205" s="2"/>
      <c r="B205" s="19"/>
      <c r="C205" s="14"/>
      <c r="D205" s="23"/>
      <c r="AO205" s="51"/>
      <c r="AP205" s="51"/>
    </row>
    <row r="206" spans="1:42" s="1" customFormat="1" ht="12.75">
      <c r="A206" s="2"/>
      <c r="B206" s="19"/>
      <c r="C206" s="14"/>
      <c r="D206" s="23"/>
      <c r="AO206" s="51"/>
      <c r="AP206" s="51"/>
    </row>
    <row r="207" spans="1:42" s="1" customFormat="1" ht="12.75">
      <c r="A207" s="2"/>
      <c r="B207" s="19"/>
      <c r="C207" s="14"/>
      <c r="D207" s="23"/>
      <c r="AO207" s="51"/>
      <c r="AP207" s="51"/>
    </row>
    <row r="208" spans="1:42" s="1" customFormat="1" ht="12.75">
      <c r="A208" s="2"/>
      <c r="B208" s="19"/>
      <c r="C208" s="14"/>
      <c r="D208" s="23"/>
      <c r="AO208" s="51"/>
      <c r="AP208" s="51"/>
    </row>
    <row r="209" spans="1:42" s="1" customFormat="1" ht="12.75">
      <c r="A209" s="2"/>
      <c r="B209" s="19"/>
      <c r="C209" s="14"/>
      <c r="D209" s="23"/>
      <c r="AO209" s="51"/>
      <c r="AP209" s="51"/>
    </row>
    <row r="210" spans="1:42" s="1" customFormat="1" ht="12.75">
      <c r="A210" s="2"/>
      <c r="B210" s="19"/>
      <c r="C210" s="14"/>
      <c r="D210" s="23"/>
      <c r="AO210" s="51"/>
      <c r="AP210" s="51"/>
    </row>
    <row r="211" spans="1:42" s="1" customFormat="1" ht="12.75">
      <c r="A211" s="2"/>
      <c r="B211" s="19"/>
      <c r="C211" s="14"/>
      <c r="D211" s="23"/>
      <c r="AO211" s="51"/>
      <c r="AP211" s="51"/>
    </row>
    <row r="212" spans="1:42" s="1" customFormat="1" ht="12.75">
      <c r="A212" s="2"/>
      <c r="B212" s="19"/>
      <c r="C212" s="14"/>
      <c r="D212" s="23"/>
      <c r="AO212" s="51"/>
      <c r="AP212" s="51"/>
    </row>
    <row r="213" spans="1:42" s="1" customFormat="1" ht="12.75">
      <c r="A213" s="2"/>
      <c r="B213" s="19"/>
      <c r="C213" s="14"/>
      <c r="D213" s="23"/>
      <c r="AO213" s="51"/>
      <c r="AP213" s="51"/>
    </row>
    <row r="214" spans="1:42" s="1" customFormat="1" ht="12.75">
      <c r="A214" s="2"/>
      <c r="B214" s="19"/>
      <c r="C214" s="14"/>
      <c r="D214" s="23"/>
      <c r="AO214" s="51"/>
      <c r="AP214" s="51"/>
    </row>
    <row r="215" spans="1:42" s="1" customFormat="1" ht="12.75">
      <c r="A215" s="2"/>
      <c r="B215" s="19"/>
      <c r="C215" s="14"/>
      <c r="D215" s="23"/>
      <c r="AO215" s="51"/>
      <c r="AP215" s="51"/>
    </row>
    <row r="216" spans="1:42" s="1" customFormat="1" ht="12.75">
      <c r="A216" s="2"/>
      <c r="B216" s="19"/>
      <c r="C216" s="14"/>
      <c r="D216" s="23"/>
      <c r="AO216" s="51"/>
      <c r="AP216" s="51"/>
    </row>
    <row r="217" spans="1:42" s="1" customFormat="1" ht="12.75">
      <c r="A217" s="2"/>
      <c r="B217" s="19"/>
      <c r="C217" s="14"/>
      <c r="D217" s="23"/>
      <c r="AO217" s="51"/>
      <c r="AP217" s="51"/>
    </row>
    <row r="218" spans="1:42" s="1" customFormat="1" ht="12.75">
      <c r="A218" s="2"/>
      <c r="B218" s="19"/>
      <c r="C218" s="14"/>
      <c r="D218" s="23"/>
      <c r="AO218" s="51"/>
      <c r="AP218" s="51"/>
    </row>
    <row r="219" spans="1:42" s="1" customFormat="1" ht="12.75">
      <c r="A219" s="2"/>
      <c r="B219" s="19"/>
      <c r="C219" s="14"/>
      <c r="D219" s="23"/>
      <c r="AO219" s="51"/>
      <c r="AP219" s="51"/>
    </row>
    <row r="220" spans="1:42" s="1" customFormat="1" ht="12.75">
      <c r="A220" s="2"/>
      <c r="B220" s="19"/>
      <c r="C220" s="14"/>
      <c r="D220" s="23"/>
      <c r="AO220" s="51"/>
      <c r="AP220" s="51"/>
    </row>
    <row r="221" spans="1:42" s="1" customFormat="1" ht="12.75">
      <c r="A221" s="2"/>
      <c r="B221" s="19"/>
      <c r="C221" s="14"/>
      <c r="D221" s="23"/>
      <c r="AO221" s="51"/>
      <c r="AP221" s="51"/>
    </row>
    <row r="222" spans="1:42" s="1" customFormat="1" ht="12.75">
      <c r="A222" s="2"/>
      <c r="B222" s="19"/>
      <c r="C222" s="14"/>
      <c r="D222" s="23"/>
      <c r="AO222" s="51"/>
      <c r="AP222" s="51"/>
    </row>
    <row r="223" spans="1:42" s="1" customFormat="1" ht="12.75">
      <c r="A223" s="2"/>
      <c r="B223" s="19"/>
      <c r="C223" s="14"/>
      <c r="D223" s="23"/>
      <c r="AO223" s="51"/>
      <c r="AP223" s="51"/>
    </row>
    <row r="224" spans="1:42" s="1" customFormat="1" ht="12.75">
      <c r="A224" s="2"/>
      <c r="B224" s="19"/>
      <c r="C224" s="14"/>
      <c r="D224" s="23"/>
      <c r="AO224" s="51"/>
      <c r="AP224" s="51"/>
    </row>
    <row r="225" spans="1:42" s="1" customFormat="1" ht="12.75">
      <c r="A225" s="2"/>
      <c r="B225" s="19"/>
      <c r="C225" s="14"/>
      <c r="D225" s="23"/>
      <c r="AO225" s="51"/>
      <c r="AP225" s="51"/>
    </row>
    <row r="226" spans="1:42" s="1" customFormat="1" ht="12.75">
      <c r="A226" s="2"/>
      <c r="B226" s="19"/>
      <c r="C226" s="14"/>
      <c r="D226" s="23"/>
      <c r="AO226" s="51"/>
      <c r="AP226" s="51"/>
    </row>
    <row r="227" spans="1:42" s="1" customFormat="1" ht="12.75">
      <c r="A227" s="2"/>
      <c r="B227" s="19"/>
      <c r="C227" s="14"/>
      <c r="D227" s="23"/>
      <c r="AO227" s="51"/>
      <c r="AP227" s="51"/>
    </row>
    <row r="228" spans="1:42" s="1" customFormat="1" ht="12.75">
      <c r="A228" s="2"/>
      <c r="B228" s="19"/>
      <c r="C228" s="14"/>
      <c r="D228" s="23"/>
      <c r="AO228" s="51"/>
      <c r="AP228" s="51"/>
    </row>
    <row r="229" spans="1:42" s="1" customFormat="1" ht="12.75">
      <c r="A229" s="2"/>
      <c r="B229" s="19"/>
      <c r="C229" s="14"/>
      <c r="D229" s="23"/>
      <c r="AO229" s="51"/>
      <c r="AP229" s="51"/>
    </row>
    <row r="230" spans="1:42" s="1" customFormat="1" ht="12.75">
      <c r="A230" s="2"/>
      <c r="B230" s="19"/>
      <c r="C230" s="14"/>
      <c r="D230" s="23"/>
      <c r="AO230" s="51"/>
      <c r="AP230" s="51"/>
    </row>
    <row r="231" spans="1:42" s="1" customFormat="1" ht="12.75">
      <c r="A231" s="2"/>
      <c r="B231" s="19"/>
      <c r="C231" s="14"/>
      <c r="D231" s="23"/>
      <c r="AO231" s="51"/>
      <c r="AP231" s="51"/>
    </row>
    <row r="232" spans="1:42" s="1" customFormat="1" ht="12.75">
      <c r="A232" s="2"/>
      <c r="B232" s="19"/>
      <c r="C232" s="14"/>
      <c r="D232" s="23"/>
      <c r="AO232" s="51"/>
      <c r="AP232" s="51"/>
    </row>
    <row r="233" spans="1:42" s="1" customFormat="1" ht="12.75">
      <c r="A233" s="2"/>
      <c r="B233" s="19"/>
      <c r="C233" s="14"/>
      <c r="D233" s="23"/>
      <c r="AO233" s="51"/>
      <c r="AP233" s="51"/>
    </row>
    <row r="234" spans="1:42" s="1" customFormat="1" ht="12.75">
      <c r="A234" s="2"/>
      <c r="B234" s="19"/>
      <c r="C234" s="14"/>
      <c r="D234" s="23"/>
      <c r="AO234" s="51"/>
      <c r="AP234" s="51"/>
    </row>
    <row r="235" spans="1:42" s="1" customFormat="1" ht="12.75">
      <c r="A235" s="2"/>
      <c r="B235" s="19"/>
      <c r="C235" s="14"/>
      <c r="D235" s="23"/>
      <c r="AO235" s="51"/>
      <c r="AP235" s="51"/>
    </row>
    <row r="236" spans="1:42" s="1" customFormat="1" ht="12.75">
      <c r="A236" s="2"/>
      <c r="B236" s="19"/>
      <c r="C236" s="14"/>
      <c r="D236" s="23"/>
      <c r="AO236" s="51"/>
      <c r="AP236" s="51"/>
    </row>
    <row r="237" spans="1:42" s="1" customFormat="1" ht="12.75">
      <c r="A237" s="2"/>
      <c r="B237" s="19"/>
      <c r="C237" s="14"/>
      <c r="D237" s="23"/>
      <c r="AO237" s="51"/>
      <c r="AP237" s="51"/>
    </row>
    <row r="238" spans="1:42" s="1" customFormat="1" ht="12.75">
      <c r="A238" s="2"/>
      <c r="B238" s="19"/>
      <c r="C238" s="14"/>
      <c r="D238" s="23"/>
      <c r="AO238" s="51"/>
      <c r="AP238" s="51"/>
    </row>
    <row r="239" spans="1:42" s="1" customFormat="1" ht="12.75">
      <c r="A239" s="2"/>
      <c r="B239" s="19"/>
      <c r="C239" s="14"/>
      <c r="D239" s="23"/>
      <c r="AO239" s="51"/>
      <c r="AP239" s="51"/>
    </row>
    <row r="240" spans="1:42" s="1" customFormat="1" ht="12.75">
      <c r="A240" s="2"/>
      <c r="B240" s="19"/>
      <c r="C240" s="14"/>
      <c r="D240" s="23"/>
      <c r="AO240" s="51"/>
      <c r="AP240" s="51"/>
    </row>
    <row r="241" spans="1:42" s="1" customFormat="1" ht="12.75">
      <c r="A241" s="2"/>
      <c r="B241" s="19"/>
      <c r="C241" s="14"/>
      <c r="D241" s="23"/>
      <c r="AO241" s="51"/>
      <c r="AP241" s="51"/>
    </row>
    <row r="242" spans="1:42" s="1" customFormat="1" ht="12.75">
      <c r="A242" s="2"/>
      <c r="B242" s="19"/>
      <c r="C242" s="14"/>
      <c r="D242" s="23"/>
      <c r="AO242" s="51"/>
      <c r="AP242" s="51"/>
    </row>
    <row r="243" spans="1:42" s="1" customFormat="1" ht="12.75">
      <c r="A243" s="2"/>
      <c r="B243" s="19"/>
      <c r="C243" s="14"/>
      <c r="D243" s="23"/>
      <c r="AO243" s="51"/>
      <c r="AP243" s="51"/>
    </row>
    <row r="244" spans="1:42" s="1" customFormat="1" ht="12.75">
      <c r="A244" s="2"/>
      <c r="B244" s="19"/>
      <c r="C244" s="14"/>
      <c r="D244" s="23"/>
      <c r="AO244" s="51"/>
      <c r="AP244" s="51"/>
    </row>
    <row r="245" spans="1:42" s="1" customFormat="1" ht="12.75">
      <c r="A245" s="2"/>
      <c r="B245" s="19"/>
      <c r="C245" s="14"/>
      <c r="D245" s="23"/>
      <c r="AO245" s="51"/>
      <c r="AP245" s="51"/>
    </row>
    <row r="246" spans="1:42" s="1" customFormat="1" ht="12.75">
      <c r="A246" s="2"/>
      <c r="B246" s="19"/>
      <c r="C246" s="14"/>
      <c r="D246" s="23"/>
      <c r="AO246" s="51"/>
      <c r="AP246" s="51"/>
    </row>
    <row r="247" spans="1:42" s="1" customFormat="1" ht="12.75">
      <c r="A247" s="2"/>
      <c r="B247" s="19"/>
      <c r="C247" s="14"/>
      <c r="D247" s="23"/>
      <c r="AO247" s="51"/>
      <c r="AP247" s="51"/>
    </row>
    <row r="248" spans="1:42" s="1" customFormat="1" ht="12.75">
      <c r="A248" s="2"/>
      <c r="B248" s="19"/>
      <c r="C248" s="14"/>
      <c r="D248" s="23"/>
      <c r="AO248" s="51"/>
      <c r="AP248" s="51"/>
    </row>
    <row r="249" spans="1:42" s="1" customFormat="1" ht="12.75">
      <c r="A249" s="2"/>
      <c r="B249" s="19"/>
      <c r="C249" s="14"/>
      <c r="D249" s="23"/>
      <c r="AO249" s="51"/>
      <c r="AP249" s="51"/>
    </row>
    <row r="250" spans="1:42" s="1" customFormat="1" ht="12.75">
      <c r="A250" s="2"/>
      <c r="B250" s="19"/>
      <c r="C250" s="14"/>
      <c r="D250" s="23"/>
      <c r="AO250" s="51"/>
      <c r="AP250" s="51"/>
    </row>
    <row r="251" spans="1:42" s="1" customFormat="1" ht="12.75">
      <c r="A251" s="2"/>
      <c r="B251" s="19"/>
      <c r="C251" s="14"/>
      <c r="D251" s="23"/>
      <c r="AO251" s="51"/>
      <c r="AP251" s="51"/>
    </row>
    <row r="252" spans="1:42" s="1" customFormat="1" ht="12.75">
      <c r="A252" s="2"/>
      <c r="B252" s="19"/>
      <c r="C252" s="14"/>
      <c r="D252" s="23"/>
      <c r="AO252" s="51"/>
      <c r="AP252" s="51"/>
    </row>
    <row r="253" spans="1:42" s="1" customFormat="1" ht="12.75">
      <c r="A253" s="2"/>
      <c r="B253" s="19"/>
      <c r="C253" s="14"/>
      <c r="D253" s="23"/>
      <c r="AO253" s="51"/>
      <c r="AP253" s="51"/>
    </row>
    <row r="254" spans="1:42" s="1" customFormat="1" ht="12.75">
      <c r="A254" s="2"/>
      <c r="B254" s="19"/>
      <c r="C254" s="14"/>
      <c r="D254" s="23"/>
      <c r="AO254" s="51"/>
      <c r="AP254" s="51"/>
    </row>
    <row r="255" spans="1:42" s="1" customFormat="1" ht="12.75">
      <c r="A255" s="2"/>
      <c r="B255" s="19"/>
      <c r="C255" s="14"/>
      <c r="D255" s="23"/>
      <c r="AO255" s="51"/>
      <c r="AP255" s="51"/>
    </row>
    <row r="256" spans="1:42" s="1" customFormat="1" ht="12.75">
      <c r="A256" s="2"/>
      <c r="B256" s="19"/>
      <c r="C256" s="14"/>
      <c r="D256" s="23"/>
      <c r="AO256" s="51"/>
      <c r="AP256" s="51"/>
    </row>
    <row r="257" spans="1:42" s="1" customFormat="1" ht="12.75">
      <c r="A257" s="2"/>
      <c r="B257" s="19"/>
      <c r="C257" s="14"/>
      <c r="D257" s="23"/>
      <c r="AO257" s="51"/>
      <c r="AP257" s="51"/>
    </row>
    <row r="258" spans="1:42" s="1" customFormat="1" ht="12.75">
      <c r="A258" s="2"/>
      <c r="B258" s="19"/>
      <c r="C258" s="14"/>
      <c r="D258" s="23"/>
      <c r="AO258" s="51"/>
      <c r="AP258" s="51"/>
    </row>
    <row r="259" spans="1:42" s="1" customFormat="1" ht="12.75">
      <c r="A259" s="2"/>
      <c r="B259" s="19"/>
      <c r="C259" s="14"/>
      <c r="D259" s="23"/>
      <c r="AO259" s="51"/>
      <c r="AP259" s="51"/>
    </row>
    <row r="260" spans="1:42" s="1" customFormat="1" ht="12.75">
      <c r="A260" s="2"/>
      <c r="B260" s="19"/>
      <c r="C260" s="14"/>
      <c r="D260" s="23"/>
      <c r="AO260" s="51"/>
      <c r="AP260" s="51"/>
    </row>
    <row r="261" spans="1:42" s="1" customFormat="1" ht="12.75">
      <c r="A261" s="2"/>
      <c r="B261" s="19"/>
      <c r="C261" s="14"/>
      <c r="D261" s="23"/>
      <c r="AO261" s="51"/>
      <c r="AP261" s="51"/>
    </row>
    <row r="262" spans="1:42" s="1" customFormat="1" ht="12.75">
      <c r="A262" s="2"/>
      <c r="B262" s="19"/>
      <c r="C262" s="14"/>
      <c r="D262" s="23"/>
      <c r="AO262" s="51"/>
      <c r="AP262" s="51"/>
    </row>
    <row r="263" spans="1:42" s="1" customFormat="1" ht="12.75">
      <c r="A263" s="2"/>
      <c r="B263" s="19"/>
      <c r="C263" s="14"/>
      <c r="D263" s="23"/>
      <c r="AO263" s="51"/>
      <c r="AP263" s="51"/>
    </row>
    <row r="264" spans="1:42" s="1" customFormat="1" ht="12.75">
      <c r="A264" s="2"/>
      <c r="B264" s="19"/>
      <c r="C264" s="14"/>
      <c r="D264" s="23"/>
      <c r="AO264" s="51"/>
      <c r="AP264" s="51"/>
    </row>
    <row r="265" spans="1:42" s="1" customFormat="1" ht="12.75">
      <c r="A265" s="2"/>
      <c r="B265" s="19"/>
      <c r="C265" s="14"/>
      <c r="D265" s="23"/>
      <c r="AO265" s="51"/>
      <c r="AP265" s="51"/>
    </row>
    <row r="266" spans="1:42" s="1" customFormat="1" ht="12.75">
      <c r="A266" s="2"/>
      <c r="B266" s="19"/>
      <c r="C266" s="14"/>
      <c r="D266" s="23"/>
      <c r="AO266" s="51"/>
      <c r="AP266" s="51"/>
    </row>
    <row r="267" spans="1:42" s="1" customFormat="1" ht="12.75">
      <c r="A267" s="2"/>
      <c r="B267" s="19"/>
      <c r="C267" s="14"/>
      <c r="D267" s="23"/>
      <c r="AO267" s="51"/>
      <c r="AP267" s="51"/>
    </row>
    <row r="268" spans="1:42" s="1" customFormat="1" ht="12.75">
      <c r="A268" s="2"/>
      <c r="B268" s="19"/>
      <c r="C268" s="14"/>
      <c r="D268" s="23"/>
      <c r="AO268" s="51"/>
      <c r="AP268" s="51"/>
    </row>
    <row r="269" spans="1:42" s="1" customFormat="1" ht="12.75">
      <c r="A269" s="2"/>
      <c r="B269" s="19"/>
      <c r="C269" s="14"/>
      <c r="D269" s="23"/>
      <c r="AO269" s="51"/>
      <c r="AP269" s="51"/>
    </row>
    <row r="270" spans="1:42" s="1" customFormat="1" ht="12.75">
      <c r="A270" s="2"/>
      <c r="B270" s="19"/>
      <c r="C270" s="14"/>
      <c r="D270" s="23"/>
      <c r="AO270" s="51"/>
      <c r="AP270" s="51"/>
    </row>
    <row r="271" spans="1:42" s="1" customFormat="1" ht="12.75">
      <c r="A271" s="2"/>
      <c r="B271" s="19"/>
      <c r="C271" s="14"/>
      <c r="D271" s="23"/>
      <c r="AO271" s="51"/>
      <c r="AP271" s="51"/>
    </row>
    <row r="272" spans="1:42" s="1" customFormat="1" ht="12.75">
      <c r="A272" s="2"/>
      <c r="B272" s="19"/>
      <c r="C272" s="14"/>
      <c r="D272" s="23"/>
      <c r="AO272" s="51"/>
      <c r="AP272" s="51"/>
    </row>
    <row r="273" spans="1:42" s="1" customFormat="1" ht="12.75">
      <c r="A273" s="2"/>
      <c r="B273" s="19"/>
      <c r="C273" s="14"/>
      <c r="D273" s="23"/>
      <c r="AO273" s="51"/>
      <c r="AP273" s="51"/>
    </row>
    <row r="274" spans="1:42" s="1" customFormat="1" ht="12.75">
      <c r="A274" s="2"/>
      <c r="B274" s="19"/>
      <c r="C274" s="14"/>
      <c r="D274" s="23"/>
      <c r="AO274" s="51"/>
      <c r="AP274" s="51"/>
    </row>
    <row r="275" spans="1:42" s="1" customFormat="1" ht="12.75">
      <c r="A275" s="2"/>
      <c r="B275" s="19"/>
      <c r="C275" s="14"/>
      <c r="D275" s="23"/>
      <c r="AO275" s="51"/>
      <c r="AP275" s="51"/>
    </row>
    <row r="276" spans="1:42" s="1" customFormat="1" ht="12.75">
      <c r="A276" s="2"/>
      <c r="B276" s="19"/>
      <c r="C276" s="14"/>
      <c r="D276" s="23"/>
      <c r="AO276" s="51"/>
      <c r="AP276" s="51"/>
    </row>
    <row r="277" spans="1:42" s="1" customFormat="1" ht="12.75">
      <c r="A277" s="2"/>
      <c r="B277" s="19"/>
      <c r="C277" s="14"/>
      <c r="D277" s="23"/>
      <c r="AO277" s="51"/>
      <c r="AP277" s="51"/>
    </row>
    <row r="278" spans="1:42" s="1" customFormat="1" ht="12.75">
      <c r="A278" s="2"/>
      <c r="B278" s="19"/>
      <c r="C278" s="14"/>
      <c r="D278" s="23"/>
      <c r="AO278" s="51"/>
      <c r="AP278" s="51"/>
    </row>
    <row r="279" spans="1:42" s="1" customFormat="1" ht="12.75">
      <c r="A279" s="2"/>
      <c r="B279" s="19"/>
      <c r="C279" s="14"/>
      <c r="D279" s="23"/>
      <c r="AO279" s="51"/>
      <c r="AP279" s="51"/>
    </row>
    <row r="280" spans="1:42" s="1" customFormat="1" ht="12.75">
      <c r="A280" s="2"/>
      <c r="B280" s="19"/>
      <c r="C280" s="14"/>
      <c r="D280" s="23"/>
      <c r="AO280" s="51"/>
      <c r="AP280" s="51"/>
    </row>
    <row r="281" spans="1:42" s="1" customFormat="1" ht="12.75">
      <c r="A281" s="2"/>
      <c r="B281" s="19"/>
      <c r="C281" s="14"/>
      <c r="D281" s="23"/>
      <c r="AO281" s="51"/>
      <c r="AP281" s="51"/>
    </row>
    <row r="282" spans="1:42" s="1" customFormat="1" ht="12.75">
      <c r="A282" s="2"/>
      <c r="B282" s="19"/>
      <c r="C282" s="14"/>
      <c r="D282" s="23"/>
      <c r="AO282" s="51"/>
      <c r="AP282" s="51"/>
    </row>
    <row r="283" spans="1:42" s="1" customFormat="1" ht="12.75">
      <c r="A283" s="2"/>
      <c r="B283" s="19"/>
      <c r="C283" s="14"/>
      <c r="D283" s="23"/>
      <c r="AO283" s="51"/>
      <c r="AP283" s="51"/>
    </row>
    <row r="284" spans="1:42" s="1" customFormat="1" ht="12.75">
      <c r="A284" s="2"/>
      <c r="B284" s="19"/>
      <c r="C284" s="14"/>
      <c r="D284" s="23"/>
      <c r="AO284" s="51"/>
      <c r="AP284" s="51"/>
    </row>
  </sheetData>
  <mergeCells count="26">
    <mergeCell ref="E4:AQ4"/>
    <mergeCell ref="AR4:CC4"/>
    <mergeCell ref="CD4:CJ4"/>
    <mergeCell ref="B1:CC2"/>
    <mergeCell ref="CK4:CK7"/>
    <mergeCell ref="D5:D7"/>
    <mergeCell ref="E5:J5"/>
    <mergeCell ref="K5:P5"/>
    <mergeCell ref="Q5:V5"/>
    <mergeCell ref="AR5:AW5"/>
    <mergeCell ref="AX5:BC5"/>
    <mergeCell ref="BD5:BI5"/>
    <mergeCell ref="BJ5:BO5"/>
    <mergeCell ref="BP5:BU5"/>
    <mergeCell ref="AX6:BB6"/>
    <mergeCell ref="BD6:BH6"/>
    <mergeCell ref="BJ6:BN6"/>
    <mergeCell ref="BP6:BT6"/>
    <mergeCell ref="E6:I6"/>
    <mergeCell ref="K6:N6"/>
    <mergeCell ref="Q6:T6"/>
    <mergeCell ref="AR6:AV6"/>
    <mergeCell ref="BV6:BZ6"/>
    <mergeCell ref="CF6:CJ6"/>
    <mergeCell ref="BV5:CA5"/>
    <mergeCell ref="CF5:CJ5"/>
  </mergeCells>
  <printOptions horizontalCentered="1" verticalCentered="1"/>
  <pageMargins left="0.2" right="0.15" top="0.5905511811023623" bottom="0.5905511811023623" header="0" footer="0"/>
  <pageSetup fitToWidth="2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IEUD</cp:lastModifiedBy>
  <cp:lastPrinted>2006-09-24T10:43:44Z</cp:lastPrinted>
  <dcterms:created xsi:type="dcterms:W3CDTF">2000-03-26T02:40:06Z</dcterms:created>
  <dcterms:modified xsi:type="dcterms:W3CDTF">2006-10-22T08:36:19Z</dcterms:modified>
  <cp:category/>
  <cp:version/>
  <cp:contentType/>
  <cp:contentStatus/>
</cp:coreProperties>
</file>